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online.sharepoint.com/sites/afec3ab0-aaed-45db-ac63-1d2f41d5d615/Shared Documents/Uppdatering krav 2021 2024/Mallar/"/>
    </mc:Choice>
  </mc:AlternateContent>
  <xr:revisionPtr revIDLastSave="0" documentId="8_{78A0D4F2-1641-4255-AF5E-5BB6BE2F3F55}" xr6:coauthVersionLast="47" xr6:coauthVersionMax="47" xr10:uidLastSave="{00000000-0000-0000-0000-000000000000}"/>
  <bookViews>
    <workbookView xWindow="30420" yWindow="1290" windowWidth="22320" windowHeight="13725" xr2:uid="{333C6F0C-66B2-4ACA-B9D7-A77C8A1A8DE9}"/>
  </bookViews>
  <sheets>
    <sheet name="Fordonsförteckning" sheetId="1" r:id="rId1"/>
    <sheet name="Nollutsläppsfordon mm" sheetId="4" r:id="rId2"/>
  </sheets>
  <externalReferences>
    <externalReference r:id="rId3"/>
  </externalReferences>
  <definedNames>
    <definedName name="_xlnm._FilterDatabase" localSheetId="0" hidden="1">Fordonsförteckning!$A$10:$L$61</definedName>
    <definedName name="Bränsle">[1]Blad2!$D$2:$D$6</definedName>
    <definedName name="fordonstyp">[1]Blad2!$B$2:$B$13</definedName>
    <definedName name="Förbränningsmotor_m_gas">Fordonsförteckning!$H$12:$H$15</definedName>
    <definedName name="Miljöklass">[1]Blad2!$C$2:$C$14</definedName>
    <definedName name="_xlnm.Print_Area" localSheetId="0">Fordonsförteckning!$A$1:$L$60</definedName>
    <definedName name="_xlnm.Print_Area" localSheetId="1">'Nollutsläppsfordon mm'!$A$1:$R$38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E23" i="4"/>
  <c r="C13" i="4"/>
  <c r="F7" i="4"/>
  <c r="F8" i="4"/>
  <c r="F9" i="4"/>
  <c r="F10" i="4"/>
  <c r="F11" i="4"/>
  <c r="F12" i="4"/>
  <c r="F13" i="4"/>
  <c r="F14" i="4"/>
  <c r="F15" i="4"/>
  <c r="F16" i="4"/>
  <c r="F17" i="4"/>
  <c r="F6" i="4"/>
  <c r="C11" i="4"/>
  <c r="C19" i="4"/>
  <c r="G13" i="4"/>
  <c r="G14" i="4"/>
  <c r="G15" i="4"/>
  <c r="G16" i="4"/>
  <c r="G17" i="4"/>
  <c r="E13" i="4"/>
  <c r="E14" i="4"/>
  <c r="E15" i="4"/>
  <c r="E16" i="4"/>
  <c r="E17" i="4"/>
  <c r="D13" i="4"/>
  <c r="D14" i="4"/>
  <c r="D15" i="4"/>
  <c r="D16" i="4"/>
  <c r="D17" i="4"/>
  <c r="C12" i="4"/>
  <c r="C14" i="4"/>
  <c r="C15" i="4"/>
  <c r="C16" i="4"/>
  <c r="C17" i="4"/>
  <c r="D6" i="4"/>
  <c r="C6" i="4"/>
  <c r="D7" i="4"/>
  <c r="D8" i="4"/>
  <c r="D9" i="4"/>
  <c r="D10" i="4"/>
  <c r="D11" i="4"/>
  <c r="D12" i="4"/>
  <c r="C7" i="4"/>
  <c r="C8" i="4"/>
  <c r="C9" i="4"/>
  <c r="C10" i="4"/>
  <c r="C21" i="4" l="1"/>
  <c r="C23" i="4" s="1"/>
  <c r="P5" i="4" s="1"/>
  <c r="P7" i="4" s="1"/>
  <c r="F19" i="4"/>
  <c r="G19" i="4"/>
  <c r="E19" i="4"/>
  <c r="D19" i="4"/>
  <c r="E7" i="4"/>
  <c r="G7" i="4"/>
  <c r="E8" i="4"/>
  <c r="G8" i="4"/>
  <c r="E9" i="4"/>
  <c r="G9" i="4"/>
  <c r="E10" i="4"/>
  <c r="G10" i="4"/>
  <c r="E11" i="4"/>
  <c r="G11" i="4"/>
  <c r="E12" i="4"/>
  <c r="G12" i="4"/>
  <c r="G6" i="4"/>
  <c r="E6" i="4"/>
  <c r="D21" i="4" l="1"/>
  <c r="D23" i="4" l="1"/>
  <c r="Q5" i="4" s="1"/>
  <c r="Q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Hedelin, Yvonne</author>
    <author>x3magsjo</author>
    <author>Bengtsson Eva, PLkvm</author>
  </authors>
  <commentList>
    <comment ref="E8" authorId="0" shapeId="0" xr:uid="{153C9670-1595-46C4-BDC7-4B620F3845A0}">
      <text>
        <r>
          <rPr>
            <b/>
            <sz val="9"/>
            <color indexed="81"/>
            <rFont val="Tahoma"/>
            <family val="2"/>
          </rPr>
          <t>Fyll kontraktsår för att nollutsläppskalkyl ska visa rätt på flik 2.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6F665E4D-4E7D-4346-AB18-CCC121EDC513}">
      <text>
        <r>
          <rPr>
            <b/>
            <sz val="9"/>
            <color indexed="81"/>
            <rFont val="Tahoma"/>
            <family val="2"/>
          </rPr>
          <t>Fyll i fordonets eller arbetsmaskinens fabrikat (tillverkare)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Fyll i förval</t>
        </r>
      </text>
    </comment>
    <comment ref="C10" authorId="0" shapeId="0" xr:uid="{A134EEFB-4712-44C3-882F-3F795D5F3812}">
      <text>
        <r>
          <rPr>
            <b/>
            <sz val="9"/>
            <color indexed="81"/>
            <rFont val="Tahoma"/>
            <family val="2"/>
          </rPr>
          <t>Fyll i reg nr  eller tillverknings-/serienummer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716D0727-E45F-4D41-8474-5CD3B3E2A0AE}">
      <text>
        <r>
          <rPr>
            <b/>
            <sz val="9"/>
            <color indexed="81"/>
            <rFont val="Tahoma"/>
            <family val="2"/>
          </rPr>
          <t>Fyll i fordons-/maskin-modell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B2744193-68A8-4356-880E-1188559E1DD7}">
      <text>
        <r>
          <rPr>
            <b/>
            <sz val="9"/>
            <color indexed="81"/>
            <rFont val="Tahoma"/>
            <family val="2"/>
          </rPr>
          <t>Fyll tillverkningsår= årsmodell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3F49C8D9-6AAD-4BBB-8575-65E88C56AD9A}">
      <text>
        <r>
          <rPr>
            <b/>
            <sz val="9"/>
            <color indexed="81"/>
            <rFont val="Tahoma"/>
            <family val="2"/>
          </rPr>
          <t>Fyll maskinens effekt i kW</t>
        </r>
      </text>
    </comment>
    <comment ref="G10" authorId="0" shapeId="0" xr:uid="{DF26243A-A8C5-4715-9C03-7CF212BCE578}">
      <text>
        <r>
          <rPr>
            <b/>
            <sz val="9"/>
            <color indexed="81"/>
            <rFont val="Tahoma"/>
            <family val="2"/>
          </rPr>
          <t>Fyll i Euro- eller stegklass.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2" shapeId="0" xr:uid="{00000000-0006-0000-0000-000002000000}">
      <text>
        <r>
          <rPr>
            <b/>
            <sz val="9"/>
            <color indexed="81"/>
            <rFont val="Tahoma"/>
            <family val="2"/>
          </rPr>
          <t>Fyll i förval</t>
        </r>
      </text>
    </comment>
    <comment ref="I10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Ange typ av drivmedel: tex
Diesel MK1 (inom reduktionsplikten)
Bensin MK1 (inom reduktionsplikten)
Diesel Mk3 (inom reduktionsplikten)
Alkylatbensin
Naturgas/100 % fossil fordonsgas (gas)
Naturgas/100% fossil fordonsgas (flytande)
El från ej förnybara källor
Vätgas från ej förnybara källor
HVO 100%
RME eller annan FAME 100%
E85
ED95
Biogas/fordonsgas (gas)
Biogas 100% förnybar (flytande9
Fordonsgas mix (flytande)
El från förnybara energikällor
Vätgas från förnybara källor
</t>
        </r>
      </text>
    </comment>
    <comment ref="J10" authorId="0" shapeId="0" xr:uid="{C219DA5D-A017-4CA6-A9BA-85104A36AC80}">
      <text>
        <r>
          <rPr>
            <b/>
            <sz val="9"/>
            <color indexed="81"/>
            <rFont val="Tahoma"/>
            <family val="2"/>
          </rPr>
          <t>Fyll i namn</t>
        </r>
      </text>
    </comment>
    <comment ref="K10" authorId="0" shapeId="0" xr:uid="{D8E1F55D-BC75-48D5-885B-722F23DEC71F}">
      <text>
        <r>
          <rPr>
            <b/>
            <sz val="9"/>
            <color indexed="81"/>
            <rFont val="Tahoma"/>
            <family val="2"/>
          </rPr>
          <t>Fyll i ja eller nej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0" shapeId="0" xr:uid="{FD672FF4-A163-4675-9908-27E599A2ECED}">
      <text>
        <r>
          <rPr>
            <b/>
            <sz val="9"/>
            <color indexed="81"/>
            <rFont val="Tahoma"/>
            <family val="2"/>
          </rPr>
          <t>Tex om fordon/maskin har dispens.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<sst xmlns="http://schemas.openxmlformats.org/spreadsheetml/2006/main" count="58" uniqueCount="54">
  <si>
    <t>Förteckning över fordon, arbetsmaskiner och hydraulvätska (i förekommande fall)</t>
  </si>
  <si>
    <t>Förteckning uppdaterad av leverantör (datum/signatur/namn):</t>
  </si>
  <si>
    <t>20ÅÅ-MM-DD</t>
  </si>
  <si>
    <t>Signatur/Namn</t>
  </si>
  <si>
    <t>Information</t>
  </si>
  <si>
    <t>Kontrakt/område:</t>
  </si>
  <si>
    <r>
      <t xml:space="preserve">1. Listan fylls i av leverantör vid kontraktstart. </t>
    </r>
    <r>
      <rPr>
        <b/>
        <sz val="11"/>
        <rFont val="Calibri"/>
        <family val="2"/>
        <scheme val="minor"/>
      </rPr>
      <t>Leverantören</t>
    </r>
    <r>
      <rPr>
        <sz val="11"/>
        <rFont val="Calibri"/>
        <family val="2"/>
        <scheme val="minor"/>
      </rPr>
      <t xml:space="preserve"> uppdaterar den löpande vid förändringar under kontraktstiden och delger beställaren.</t>
    </r>
  </si>
  <si>
    <t>Leverantör:</t>
  </si>
  <si>
    <t>2. För maskiner som inte är registrerade som motorfordon anges istället beteckning t.ex. serienummer.</t>
  </si>
  <si>
    <t>Leverantörens ombud:</t>
  </si>
  <si>
    <t>3. Lista över hydraulvätskor som uppfyller miljöegenskapskraven i Svensk Standard  SS155434 finns på  https://www.sp.se/km/hydraul</t>
  </si>
  <si>
    <t>Leverantörens ansvarig ex. platschef:</t>
  </si>
  <si>
    <t>4. Uppgift om miljökravsegenskaper för hydraulvätska anges endast om det ställs krav på miljöanpassad hydraulvätska</t>
  </si>
  <si>
    <t>Beställarens ombud:</t>
  </si>
  <si>
    <t>Beställarens ansvarig ex. projektledare/planeringsledare:</t>
  </si>
  <si>
    <t>Kontraktsår:</t>
  </si>
  <si>
    <t>Kontraktsår fylls i för utvärdering av kraven på Nollutsläppsfordon/-arbetsmaskiner (se flik2).</t>
  </si>
  <si>
    <t>Beställarens byggledare (om relevant);</t>
  </si>
  <si>
    <t>Fabrikat</t>
  </si>
  <si>
    <t>Fordonstyp/Maskintyp</t>
  </si>
  <si>
    <t>Reg.nr/id.nr</t>
  </si>
  <si>
    <t>Modell</t>
  </si>
  <si>
    <t>Årsmodell</t>
  </si>
  <si>
    <t>kW</t>
  </si>
  <si>
    <t>Miljöklass</t>
  </si>
  <si>
    <t>Drivlina</t>
  </si>
  <si>
    <t>Drivmedel</t>
  </si>
  <si>
    <t>Hydraulvätska</t>
  </si>
  <si>
    <t>Uppfyller miljöegenskapskrav enligt SS 155434</t>
  </si>
  <si>
    <t>Eventuell ytterligare information om fordon/arbetsmaksin, tex användningsområde</t>
  </si>
  <si>
    <t>Nollutsläppsfordon/-arbetsmaskiner</t>
  </si>
  <si>
    <t>Kraven för nollutsläppsfordon/-arbetsmaskin ska mätas som andel av totalt antal fordon/- arbetsmaskiner i respektive grupp och avser kontraktsår. 
Kontraktsår innebär att kravnivån för det  året som kontraktet startar gäller för fordon/arbetsmaskiner under hela kontraktsperioden.</t>
  </si>
  <si>
    <t>Personbilar</t>
  </si>
  <si>
    <t xml:space="preserve">Lätta 
lastbilar </t>
  </si>
  <si>
    <t xml:space="preserve">Tunga 
lastbilar </t>
  </si>
  <si>
    <t>Arbets-
maskiner</t>
  </si>
  <si>
    <t xml:space="preserve">Spårgående 
arbets-
maskiner </t>
  </si>
  <si>
    <t>Från tabell 3:</t>
  </si>
  <si>
    <t>Krav uppfyllt?</t>
  </si>
  <si>
    <t>Lätta lastbilar</t>
  </si>
  <si>
    <t>Kontraktsår</t>
  </si>
  <si>
    <t>Andel nollutsläpp</t>
  </si>
  <si>
    <t>Krav</t>
  </si>
  <si>
    <t>Totalt antal fordon/arbetsmaskiner</t>
  </si>
  <si>
    <t>Andel Nollutsläppsfordon (%)</t>
  </si>
  <si>
    <t>Kravuppfyllnad, avrundat uppåt (%)</t>
  </si>
  <si>
    <t>Andel nollutsläppsfordon avrundas uppåt i kravuppfyllnaden.</t>
  </si>
  <si>
    <t>Faktor:</t>
  </si>
  <si>
    <t>Förbränningsmotor m gas</t>
  </si>
  <si>
    <t>Förbränningsmotor utan gas</t>
  </si>
  <si>
    <t>Laddhybrid</t>
  </si>
  <si>
    <t>*Elhybrid faktor 0,25 räknas endast för tunga lastbilar/arbetsmaskiner.</t>
  </si>
  <si>
    <t>Elhybrid</t>
  </si>
  <si>
    <t>El (inkl vätgas och bränslecell)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</si>
</sst>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3">
    <xf numFmtId="0" fontId="0" fillId="0" borderId="0" xfId="0"/>
    <xf numFmtId="0" fontId="6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/>
    <xf numFmtId="0" fontId="3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9" fillId="0" borderId="0" xfId="0" applyFont="1"/>
    <xf numFmtId="0" fontId="12" fillId="0" borderId="0" xfId="0" applyFont="1"/>
    <xf numFmtId="0" fontId="0" fillId="4" borderId="7" xfId="0" applyFill="1" applyBorder="1"/>
    <xf numFmtId="0" fontId="0" fillId="4" borderId="8" xfId="0" applyFill="1" applyBorder="1"/>
    <xf numFmtId="0" fontId="12" fillId="4" borderId="8" xfId="0" applyFont="1" applyFill="1" applyBorder="1"/>
    <xf numFmtId="0" fontId="12" fillId="4" borderId="9" xfId="0" applyFont="1" applyFill="1" applyBorder="1"/>
    <xf numFmtId="0" fontId="0" fillId="4" borderId="3" xfId="0" applyFill="1" applyBorder="1"/>
    <xf numFmtId="0" fontId="12" fillId="4" borderId="10" xfId="0" applyFont="1" applyFill="1" applyBorder="1"/>
    <xf numFmtId="0" fontId="0" fillId="4" borderId="11" xfId="0" applyFill="1" applyBorder="1"/>
    <xf numFmtId="0" fontId="0" fillId="4" borderId="12" xfId="0" applyFill="1" applyBorder="1"/>
    <xf numFmtId="0" fontId="12" fillId="4" borderId="12" xfId="0" applyFont="1" applyFill="1" applyBorder="1"/>
    <xf numFmtId="0" fontId="12" fillId="4" borderId="13" xfId="0" applyFont="1" applyFill="1" applyBorder="1"/>
    <xf numFmtId="0" fontId="0" fillId="5" borderId="5" xfId="0" applyFill="1" applyBorder="1"/>
    <xf numFmtId="0" fontId="0" fillId="5" borderId="6" xfId="0" applyFill="1" applyBorder="1"/>
    <xf numFmtId="0" fontId="12" fillId="5" borderId="6" xfId="0" applyFont="1" applyFill="1" applyBorder="1"/>
    <xf numFmtId="0" fontId="12" fillId="5" borderId="14" xfId="0" applyFont="1" applyFill="1" applyBorder="1"/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10" xfId="0" applyBorder="1"/>
    <xf numFmtId="0" fontId="6" fillId="0" borderId="7" xfId="0" applyFont="1" applyBorder="1"/>
    <xf numFmtId="0" fontId="0" fillId="0" borderId="8" xfId="0" applyBorder="1"/>
    <xf numFmtId="0" fontId="0" fillId="0" borderId="9" xfId="0" applyBorder="1"/>
    <xf numFmtId="0" fontId="2" fillId="0" borderId="3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13" fillId="0" borderId="0" xfId="0" applyFont="1"/>
    <xf numFmtId="0" fontId="0" fillId="6" borderId="1" xfId="0" applyFill="1" applyBorder="1"/>
    <xf numFmtId="0" fontId="6" fillId="3" borderId="1" xfId="0" applyFont="1" applyFill="1" applyBorder="1"/>
    <xf numFmtId="0" fontId="0" fillId="4" borderId="0" xfId="0" applyFill="1"/>
    <xf numFmtId="0" fontId="12" fillId="4" borderId="0" xfId="0" applyFont="1" applyFill="1"/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/>
    </xf>
    <xf numFmtId="164" fontId="0" fillId="8" borderId="0" xfId="0" applyNumberFormat="1" applyFill="1"/>
    <xf numFmtId="165" fontId="0" fillId="6" borderId="1" xfId="0" applyNumberFormat="1" applyFill="1" applyBorder="1"/>
    <xf numFmtId="1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15" xfId="0" applyBorder="1"/>
    <xf numFmtId="0" fontId="6" fillId="7" borderId="5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left"/>
    </xf>
  </cellXfs>
  <cellStyles count="2">
    <cellStyle name="Bra" xfId="1" builtinId="26"/>
    <cellStyle name="Normal" xfId="0" builtinId="0"/>
  </cellStyles>
  <dxfs count="2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282391</xdr:colOff>
      <xdr:row>2</xdr:row>
      <xdr:rowOff>503347</xdr:rowOff>
    </xdr:from>
    <xdr:to>
      <xdr:col>18</xdr:col>
      <xdr:colOff>578302</xdr:colOff>
      <xdr:row>35</xdr:row>
      <xdr:rowOff>184001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EFFB6A4-4C9C-18F2-1CE4-5F3B7C8AB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9021" y="884347"/>
          <a:ext cx="5812129" cy="69196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-ad-02\userfolders$\krister.antoniusson\Desktop\Samir%20och%20kr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onslista"/>
      <sheetName val="Blad2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2690B6-5CAB-4BF0-A27D-AAC99C306A50}" name="Fordonsförteckning" displayName="Fordonsförteckning" ref="A10:L61" totalsRowShown="0" headerRowDxfId="24" dataDxfId="22" headerRowBorderDxfId="23" tableBorderDxfId="21" totalsRowBorderDxfId="20">
  <autoFilter ref="A10:L61" xr:uid="{F42690B6-5CAB-4BF0-A27D-AAC99C306A50}"/>
  <tableColumns count="12">
    <tableColumn id="1" xr3:uid="{6F0A678D-6137-4F4D-B2F4-709752004C76}" name="Fabrikat" dataDxfId="19"/>
    <tableColumn id="2" xr3:uid="{978A44BF-4375-4664-A3A4-ECB4E474380A}" name="Fordonstyp/Maskintyp" dataDxfId="18"/>
    <tableColumn id="3" xr3:uid="{0AA3E8E4-CF60-4A0E-9D40-238704AD938F}" name="Reg.nr/id.nr" dataDxfId="17"/>
    <tableColumn id="4" xr3:uid="{329BE3C5-2AF1-4AD0-A696-3F96ACBC20C2}" name="Modell" dataDxfId="16"/>
    <tableColumn id="5" xr3:uid="{33ECB822-868A-41D7-BDDD-81F0148795F9}" name="Årsmodell" dataDxfId="15"/>
    <tableColumn id="6" xr3:uid="{8C45B1D9-0480-4F18-998C-903D2FA532B6}" name="kW" dataDxfId="14"/>
    <tableColumn id="7" xr3:uid="{BF1DF2F8-1DD5-467E-AAD9-1C8FCEEEA6EE}" name="Miljöklass" dataDxfId="13"/>
    <tableColumn id="8" xr3:uid="{3288354C-E461-4FDB-A418-3FA794529788}" name="Drivlina" dataDxfId="12"/>
    <tableColumn id="9" xr3:uid="{D41BC8FE-E823-41FD-B03D-7CC9B754AD59}" name="Drivmedel" dataDxfId="11"/>
    <tableColumn id="10" xr3:uid="{395B3227-6AF8-4031-BB3A-6E53D1320A64}" name="Hydraulvätska" dataDxfId="10"/>
    <tableColumn id="11" xr3:uid="{DDD1AD81-4812-42F5-995B-A2012BC6749C}" name="Uppfyller miljöegenskapskrav enligt SS 155434" dataDxfId="9"/>
    <tableColumn id="12" xr3:uid="{828027F8-99DA-4C67-B347-5A35A236A755}" name="Eventuell ytterligare information om fordon/arbetsmaksin, tex användningsområde" dataDxfId="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showGridLines="0" tabSelected="1" zoomScaleNormal="100" workbookViewId="0">
      <selection activeCell="H11" sqref="H11"/>
    </sheetView>
  </sheetViews>
  <sheetFormatPr defaultRowHeight="15" x14ac:dyDescent="0.25"/>
  <cols>
    <col min="1" max="1" width="36.85546875" customWidth="1"/>
    <col min="2" max="2" width="40.140625" customWidth="1"/>
    <col min="3" max="3" width="17.7109375" customWidth="1"/>
    <col min="4" max="4" width="20.42578125" customWidth="1"/>
    <col min="5" max="5" width="13" customWidth="1"/>
    <col min="6" max="6" width="14.140625" customWidth="1"/>
    <col min="7" max="7" width="14.5703125" customWidth="1"/>
    <col min="8" max="8" width="28.140625" customWidth="1"/>
    <col min="9" max="9" width="14.5703125" customWidth="1"/>
    <col min="10" max="10" width="16.7109375" customWidth="1"/>
    <col min="11" max="11" width="44" customWidth="1"/>
    <col min="12" max="12" width="54.85546875" customWidth="1"/>
    <col min="13" max="13" width="2.42578125" customWidth="1"/>
    <col min="14" max="14" width="21.28515625" customWidth="1"/>
    <col min="17" max="17" width="9.140625" hidden="1" customWidth="1"/>
  </cols>
  <sheetData>
    <row r="1" spans="1:13" ht="38.25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30" x14ac:dyDescent="0.25">
      <c r="A2" s="46" t="s">
        <v>1</v>
      </c>
      <c r="B2" s="53" t="s">
        <v>2</v>
      </c>
      <c r="C2" s="63" t="s">
        <v>3</v>
      </c>
      <c r="D2" s="63"/>
      <c r="E2" s="64" t="s">
        <v>4</v>
      </c>
      <c r="F2" s="65"/>
      <c r="G2" s="65"/>
      <c r="H2" s="65"/>
      <c r="I2" s="65"/>
      <c r="J2" s="65"/>
      <c r="K2" s="65"/>
      <c r="L2" s="65"/>
      <c r="M2" s="65"/>
    </row>
    <row r="3" spans="1:13" ht="33.75" customHeight="1" x14ac:dyDescent="0.25">
      <c r="A3" s="47" t="s">
        <v>5</v>
      </c>
      <c r="B3" s="66"/>
      <c r="C3" s="66"/>
      <c r="D3" s="66"/>
      <c r="E3" s="68" t="s">
        <v>6</v>
      </c>
      <c r="F3" s="69"/>
      <c r="G3" s="69"/>
      <c r="H3" s="69"/>
      <c r="I3" s="69"/>
      <c r="J3" s="69"/>
      <c r="K3" s="69"/>
      <c r="L3" s="69"/>
      <c r="M3" s="69"/>
    </row>
    <row r="4" spans="1:13" ht="18.600000000000001" customHeight="1" x14ac:dyDescent="0.25">
      <c r="A4" s="47" t="s">
        <v>7</v>
      </c>
      <c r="B4" s="67"/>
      <c r="C4" s="67"/>
      <c r="D4" s="67"/>
      <c r="E4" s="58" t="s">
        <v>8</v>
      </c>
      <c r="F4" s="59"/>
      <c r="G4" s="59"/>
      <c r="H4" s="59"/>
      <c r="I4" s="59"/>
      <c r="J4" s="59"/>
      <c r="K4" s="59"/>
      <c r="L4" s="59"/>
      <c r="M4" s="59"/>
    </row>
    <row r="5" spans="1:13" ht="18.600000000000001" customHeight="1" x14ac:dyDescent="0.25">
      <c r="A5" s="47" t="s">
        <v>9</v>
      </c>
      <c r="B5" s="67"/>
      <c r="C5" s="67"/>
      <c r="D5" s="67"/>
      <c r="E5" s="58" t="s">
        <v>10</v>
      </c>
      <c r="F5" s="59"/>
      <c r="G5" s="59"/>
      <c r="H5" s="59"/>
      <c r="I5" s="59"/>
      <c r="J5" s="59"/>
      <c r="K5" s="59"/>
      <c r="L5" s="59"/>
      <c r="M5" s="59"/>
    </row>
    <row r="6" spans="1:13" ht="18.600000000000001" customHeight="1" x14ac:dyDescent="0.25">
      <c r="A6" s="47" t="s">
        <v>11</v>
      </c>
      <c r="B6" s="67"/>
      <c r="C6" s="67"/>
      <c r="D6" s="67"/>
      <c r="E6" s="58" t="s">
        <v>12</v>
      </c>
      <c r="F6" s="59"/>
      <c r="G6" s="59"/>
      <c r="H6" s="59"/>
      <c r="I6" s="59"/>
      <c r="J6" s="59"/>
      <c r="K6" s="59"/>
      <c r="L6" s="59"/>
      <c r="M6" s="59"/>
    </row>
    <row r="7" spans="1:13" ht="18.600000000000001" customHeight="1" x14ac:dyDescent="0.25">
      <c r="A7" s="47" t="s">
        <v>13</v>
      </c>
      <c r="B7" s="66"/>
      <c r="C7" s="66"/>
      <c r="D7" s="66"/>
      <c r="E7" s="58"/>
      <c r="F7" s="59"/>
      <c r="G7" s="59"/>
      <c r="H7" s="59"/>
      <c r="I7" s="59"/>
      <c r="J7" s="59"/>
      <c r="K7" s="59"/>
      <c r="L7" s="59"/>
      <c r="M7" s="59"/>
    </row>
    <row r="8" spans="1:13" ht="27.6" customHeight="1" x14ac:dyDescent="0.25">
      <c r="A8" s="46" t="s">
        <v>14</v>
      </c>
      <c r="E8" s="43" t="s">
        <v>15</v>
      </c>
      <c r="F8" s="71">
        <v>2025</v>
      </c>
      <c r="G8" s="72"/>
      <c r="H8" s="56" t="s">
        <v>16</v>
      </c>
      <c r="I8" s="57"/>
      <c r="J8" s="57"/>
      <c r="K8" s="57"/>
      <c r="L8" s="54"/>
      <c r="M8" s="54"/>
    </row>
    <row r="9" spans="1:13" ht="18.600000000000001" customHeight="1" thickBot="1" x14ac:dyDescent="0.3">
      <c r="A9" s="26" t="s">
        <v>17</v>
      </c>
      <c r="B9" s="70"/>
      <c r="C9" s="70"/>
      <c r="D9" s="70"/>
      <c r="E9" s="58"/>
      <c r="F9" s="59"/>
      <c r="G9" s="59"/>
      <c r="H9" s="59"/>
      <c r="I9" s="59"/>
      <c r="J9" s="59"/>
      <c r="K9" s="59"/>
      <c r="L9" s="59"/>
      <c r="M9" s="60"/>
    </row>
    <row r="10" spans="1:13" ht="48.6" customHeight="1" x14ac:dyDescent="0.25">
      <c r="A10" s="24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23</v>
      </c>
      <c r="G10" s="1" t="s">
        <v>24</v>
      </c>
      <c r="H10" s="1" t="s">
        <v>25</v>
      </c>
      <c r="I10" s="1" t="s">
        <v>26</v>
      </c>
      <c r="J10" s="1" t="s">
        <v>27</v>
      </c>
      <c r="K10" s="2" t="s">
        <v>28</v>
      </c>
      <c r="L10" s="25" t="s">
        <v>29</v>
      </c>
    </row>
    <row r="11" spans="1:13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</row>
    <row r="12" spans="1:13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3" x14ac:dyDescent="0.2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9"/>
    </row>
    <row r="14" spans="1:13" x14ac:dyDescent="0.2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9"/>
    </row>
    <row r="15" spans="1:13" x14ac:dyDescent="0.25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9"/>
    </row>
    <row r="16" spans="1:13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9"/>
    </row>
    <row r="17" spans="1:12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</row>
    <row r="18" spans="1:12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</row>
    <row r="19" spans="1:12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</row>
    <row r="20" spans="1:12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</row>
    <row r="21" spans="1:12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2" spans="1:12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9"/>
    </row>
    <row r="23" spans="1:12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9"/>
    </row>
    <row r="24" spans="1:12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9"/>
    </row>
    <row r="25" spans="1:12" x14ac:dyDescent="0.25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9"/>
    </row>
    <row r="26" spans="1:12" x14ac:dyDescent="0.2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</row>
    <row r="27" spans="1:12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</row>
    <row r="28" spans="1:12" x14ac:dyDescent="0.2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</row>
    <row r="29" spans="1:12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</row>
    <row r="30" spans="1:12" x14ac:dyDescent="0.25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9"/>
    </row>
    <row r="31" spans="1:12" x14ac:dyDescent="0.25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9"/>
    </row>
    <row r="32" spans="1:12" x14ac:dyDescent="0.2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9"/>
    </row>
    <row r="33" spans="1:12" x14ac:dyDescent="0.2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9"/>
    </row>
    <row r="34" spans="1:12" x14ac:dyDescent="0.25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9"/>
    </row>
    <row r="35" spans="1:12" x14ac:dyDescent="0.25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9"/>
    </row>
    <row r="36" spans="1:12" x14ac:dyDescent="0.25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</row>
    <row r="37" spans="1:12" x14ac:dyDescent="0.25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9"/>
    </row>
    <row r="38" spans="1:12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9"/>
    </row>
    <row r="39" spans="1:12" x14ac:dyDescent="0.2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9"/>
    </row>
    <row r="40" spans="1:12" x14ac:dyDescent="0.25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9"/>
    </row>
    <row r="41" spans="1:12" x14ac:dyDescent="0.25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9"/>
    </row>
    <row r="42" spans="1:12" x14ac:dyDescent="0.25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9"/>
    </row>
    <row r="43" spans="1:12" x14ac:dyDescent="0.25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9"/>
    </row>
    <row r="44" spans="1:12" x14ac:dyDescent="0.25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9"/>
    </row>
    <row r="45" spans="1:12" x14ac:dyDescent="0.25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9"/>
    </row>
    <row r="46" spans="1:12" x14ac:dyDescent="0.25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9"/>
    </row>
    <row r="47" spans="1:12" x14ac:dyDescent="0.25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9"/>
    </row>
    <row r="48" spans="1:12" x14ac:dyDescent="0.25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9"/>
    </row>
    <row r="49" spans="1:12" x14ac:dyDescent="0.2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9"/>
    </row>
    <row r="50" spans="1:12" x14ac:dyDescent="0.25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9"/>
    </row>
    <row r="51" spans="1:12" x14ac:dyDescent="0.25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9"/>
    </row>
    <row r="52" spans="1:12" x14ac:dyDescent="0.25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9"/>
    </row>
    <row r="53" spans="1:12" x14ac:dyDescent="0.25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9"/>
    </row>
    <row r="54" spans="1:12" x14ac:dyDescent="0.25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9"/>
    </row>
    <row r="55" spans="1:12" x14ac:dyDescent="0.25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9"/>
    </row>
    <row r="56" spans="1:12" x14ac:dyDescent="0.25">
      <c r="A56" s="2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9"/>
    </row>
    <row r="57" spans="1:12" x14ac:dyDescent="0.25">
      <c r="A57" s="2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9"/>
    </row>
    <row r="58" spans="1:12" x14ac:dyDescent="0.25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9"/>
    </row>
    <row r="59" spans="1:12" x14ac:dyDescent="0.2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9"/>
    </row>
    <row r="60" spans="1:12" x14ac:dyDescent="0.25">
      <c r="A60" s="30"/>
      <c r="B60" s="28"/>
      <c r="C60" s="28"/>
      <c r="D60" s="28"/>
      <c r="E60" s="28"/>
      <c r="F60" s="28"/>
      <c r="G60" s="28"/>
      <c r="H60" s="28"/>
      <c r="I60" s="31"/>
      <c r="J60" s="31"/>
      <c r="K60" s="31"/>
      <c r="L60" s="32"/>
    </row>
    <row r="61" spans="1:12" x14ac:dyDescent="0.25">
      <c r="A61" s="55"/>
      <c r="B61" s="28"/>
      <c r="C61" s="28"/>
      <c r="D61" s="28"/>
      <c r="E61" s="28"/>
      <c r="F61" s="28"/>
      <c r="G61" s="28"/>
      <c r="H61" s="28"/>
      <c r="I61" s="55"/>
      <c r="J61" s="55"/>
      <c r="K61" s="55"/>
      <c r="L61" s="55"/>
    </row>
  </sheetData>
  <mergeCells count="17">
    <mergeCell ref="B7:D7"/>
    <mergeCell ref="B9:D9"/>
    <mergeCell ref="B5:D5"/>
    <mergeCell ref="B6:D6"/>
    <mergeCell ref="F8:G8"/>
    <mergeCell ref="A1:M1"/>
    <mergeCell ref="C2:D2"/>
    <mergeCell ref="E2:M2"/>
    <mergeCell ref="B3:D3"/>
    <mergeCell ref="B4:D4"/>
    <mergeCell ref="E3:M3"/>
    <mergeCell ref="E4:M4"/>
    <mergeCell ref="H8:K8"/>
    <mergeCell ref="E5:M5"/>
    <mergeCell ref="E6:M6"/>
    <mergeCell ref="E7:M7"/>
    <mergeCell ref="E9:M9"/>
  </mergeCells>
  <phoneticPr fontId="0" type="noConversion"/>
  <dataValidations count="2">
    <dataValidation type="list" errorStyle="warning" allowBlank="1" showInputMessage="1" showErrorMessage="1" sqref="B11:B61" xr:uid="{6977454C-03DD-4F8E-932E-8A7EDB340E9E}">
      <formula1>"Personbil, Lätt lastbil, Tung lastbil, Arbetsmaskin, Spårgående arbetsmaskiner, Annan maskin"</formula1>
    </dataValidation>
    <dataValidation type="list" allowBlank="1" showInputMessage="1" showErrorMessage="1" sqref="H11:H61" xr:uid="{C1965135-7E85-4863-9420-EBED58BB68D2}">
      <formula1>"Förbränningsmotor m gas, Förbränningsmotor utan gas, El (inkl vätgas och bränslecell), Elhybrid, Laddhybrid, Annan drivlina"</formula1>
    </dataValidation>
  </dataValidations>
  <pageMargins left="0.70866141732283472" right="0.19685039370078741" top="0.74803149606299213" bottom="0.74803149606299213" header="0.31496062992125984" footer="0.31496062992125984"/>
  <pageSetup paperSize="8" scale="65" orientation="landscape" r:id="rId1"/>
  <headerFooter>
    <oddHeader>&amp;R2025-02-10</oddHeader>
    <oddFooter>&amp;C&amp;P(&amp;N)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6BB2-9640-4C8F-B61A-6191F444BBBB}">
  <sheetPr>
    <pageSetUpPr fitToPage="1"/>
  </sheetPr>
  <dimension ref="B1:Q38"/>
  <sheetViews>
    <sheetView showGridLines="0" topLeftCell="A8" zoomScale="115" zoomScaleNormal="115" workbookViewId="0">
      <selection activeCell="C23" sqref="C23"/>
    </sheetView>
  </sheetViews>
  <sheetFormatPr defaultRowHeight="15" x14ac:dyDescent="0.25"/>
  <cols>
    <col min="2" max="2" width="54.28515625" customWidth="1"/>
    <col min="3" max="4" width="12.7109375" bestFit="1" customWidth="1"/>
  </cols>
  <sheetData>
    <row r="1" spans="2:17" x14ac:dyDescent="0.25">
      <c r="B1" s="5" t="s">
        <v>30</v>
      </c>
    </row>
    <row r="2" spans="2:17" x14ac:dyDescent="0.25">
      <c r="C2" s="4"/>
    </row>
    <row r="3" spans="2:17" ht="90" x14ac:dyDescent="0.25">
      <c r="B3" s="3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L3" s="3" t="s">
        <v>37</v>
      </c>
      <c r="P3" t="s">
        <v>38</v>
      </c>
    </row>
    <row r="4" spans="2:17" x14ac:dyDescent="0.25">
      <c r="K4" s="52"/>
      <c r="L4" s="52" t="s">
        <v>32</v>
      </c>
      <c r="M4" s="52" t="s">
        <v>39</v>
      </c>
      <c r="P4" s="52" t="s">
        <v>32</v>
      </c>
      <c r="Q4" s="52" t="s">
        <v>39</v>
      </c>
    </row>
    <row r="5" spans="2:17" x14ac:dyDescent="0.25">
      <c r="B5" s="6" t="s">
        <v>40</v>
      </c>
      <c r="C5" s="4"/>
      <c r="K5" s="52">
        <v>2022</v>
      </c>
      <c r="L5" s="52">
        <v>10</v>
      </c>
      <c r="M5" s="52">
        <v>1</v>
      </c>
      <c r="O5" s="52" t="s">
        <v>41</v>
      </c>
      <c r="P5" s="50" t="str">
        <f>C23</f>
        <v/>
      </c>
      <c r="Q5" s="50" t="str">
        <f>D23</f>
        <v/>
      </c>
    </row>
    <row r="6" spans="2:17" x14ac:dyDescent="0.25">
      <c r="B6" s="10">
        <v>2024</v>
      </c>
      <c r="C6" s="11">
        <f>IF(Fordonsförteckning!$F$8=B6,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6" s="11">
        <f>IF(Fordonsförteckning!$F$8=B6,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6" s="12">
        <f>IF(Fordonsförteckning!$F$8=B6,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6" s="12">
        <f>IF(Fordonsförteckning!$F$8=B6,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6" s="13">
        <f>IF(Fordonsförteckning!$F$8=B6,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6" s="52">
        <v>2023</v>
      </c>
      <c r="L6" s="52">
        <v>40</v>
      </c>
      <c r="M6" s="52">
        <v>10</v>
      </c>
      <c r="O6" s="52" t="s">
        <v>42</v>
      </c>
      <c r="P6" s="52">
        <f>VLOOKUP(Fordonsförteckning!F$8,'Nollutsläppsfordon mm'!K4:M18,2,FALSE)</f>
        <v>40</v>
      </c>
      <c r="Q6" s="52">
        <f>VLOOKUP(Fordonsförteckning!F$8,K4:M18,3,FALSE)</f>
        <v>10</v>
      </c>
    </row>
    <row r="7" spans="2:17" x14ac:dyDescent="0.25">
      <c r="B7" s="14">
        <v>2025</v>
      </c>
      <c r="C7" s="44">
        <f>IF(Fordonsförteckning!$F$8=B7,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7" s="44">
        <f>IF(Fordonsförteckning!$F$8=B7,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7" s="45">
        <f>IF(Fordonsförteckning!$F$8=B7,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7" s="45">
        <f>IF(Fordonsförteckning!$F$8=B7,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7" s="15">
        <f>IF(Fordonsförteckning!$F$8=B7,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7" s="52">
        <v>2024</v>
      </c>
      <c r="L7" s="52">
        <v>40</v>
      </c>
      <c r="M7" s="52">
        <v>10</v>
      </c>
      <c r="O7" s="52" t="s">
        <v>38</v>
      </c>
      <c r="P7" s="51" t="str">
        <f>IF(P5&gt;=P6,"Ja","Nej")</f>
        <v>Ja</v>
      </c>
      <c r="Q7" s="51" t="str">
        <f>IF(Q5&gt;=Q6,"Ja","Nej")</f>
        <v>Ja</v>
      </c>
    </row>
    <row r="8" spans="2:17" x14ac:dyDescent="0.25">
      <c r="B8" s="14">
        <v>2026</v>
      </c>
      <c r="C8" s="44">
        <f>IF(Fordonsförteckning!$F$8=B8,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8" s="44">
        <f>IF(Fordonsförteckning!$F$8=B8,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8" s="45">
        <f>IF(Fordonsförteckning!$F$8=B8,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8" s="45">
        <f>IF(Fordonsförteckning!$F$8=B8,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8" s="15">
        <f>IF(Fordonsförteckning!$F$8=B8,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8" s="52">
        <v>2025</v>
      </c>
      <c r="L8" s="52">
        <v>40</v>
      </c>
      <c r="M8" s="52">
        <v>10</v>
      </c>
    </row>
    <row r="9" spans="2:17" x14ac:dyDescent="0.25">
      <c r="B9" s="14">
        <v>2027</v>
      </c>
      <c r="C9" s="44">
        <f>IF(Fordonsförteckning!$F$8=B9,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9" s="44">
        <f>IF(Fordonsförteckning!$F$8=B9,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9" s="45">
        <f>IF(Fordonsförteckning!$F$8=B9,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9" s="45">
        <f>IF(Fordonsförteckning!$F$8=B9,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9" s="15">
        <f>IF(Fordonsförteckning!$F$8=B9,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9" s="52">
        <v>2026</v>
      </c>
      <c r="L9" s="52">
        <v>50</v>
      </c>
      <c r="M9" s="52">
        <v>15</v>
      </c>
    </row>
    <row r="10" spans="2:17" x14ac:dyDescent="0.25">
      <c r="B10" s="14">
        <v>2028</v>
      </c>
      <c r="C10" s="44">
        <f>IF(Fordonsförteckning!$F$8=B10,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0" s="44">
        <f>IF(Fordonsförteckning!$F$8=B10,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0" s="45">
        <f>IF(Fordonsförteckning!$F$8=B10,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0" s="45">
        <f>IF(Fordonsförteckning!$F$8=B10,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0" s="15">
        <f>IF(Fordonsförteckning!$F$8=B10,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0" s="52">
        <v>2027</v>
      </c>
      <c r="L10" s="52">
        <v>60</v>
      </c>
      <c r="M10" s="52">
        <v>20</v>
      </c>
    </row>
    <row r="11" spans="2:17" x14ac:dyDescent="0.25">
      <c r="B11" s="14">
        <v>2029</v>
      </c>
      <c r="C11" s="44">
        <f>IF(Fordonsförteckning!$F$8=B11,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1" s="44">
        <f>IF(Fordonsförteckning!$F$8=B11,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1" s="45">
        <f>IF(Fordonsförteckning!$F$8=B11,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1" s="45">
        <f>IF(Fordonsförteckning!$F$8=B11,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1" s="15">
        <f>IF(Fordonsförteckning!$F$8=B11,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1" s="52">
        <v>2028</v>
      </c>
      <c r="L11" s="52">
        <v>65</v>
      </c>
      <c r="M11" s="52">
        <v>30</v>
      </c>
    </row>
    <row r="12" spans="2:17" x14ac:dyDescent="0.25">
      <c r="B12" s="14">
        <v>2030</v>
      </c>
      <c r="C12" s="44">
        <f>IF(Fordonsförteckning!$F$8=B12,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2" s="44">
        <f>IF(Fordonsförteckning!$F$8=B12,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2" s="45">
        <f>IF(Fordonsförteckning!$F$8=B12,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2" s="45">
        <f>IF(Fordonsförteckning!$F$8=B12,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2" s="15">
        <f>IF(Fordonsförteckning!$F$8=B12,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2" s="52">
        <v>2029</v>
      </c>
      <c r="L12" s="52">
        <v>70</v>
      </c>
      <c r="M12" s="52">
        <v>35</v>
      </c>
    </row>
    <row r="13" spans="2:17" x14ac:dyDescent="0.25">
      <c r="B13" s="14">
        <v>2031</v>
      </c>
      <c r="C13" s="44">
        <f>IF(Fordonsförteckning!$F$8=B13,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3" s="44">
        <f>IF(Fordonsförteckning!$F$8=B13,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3" s="45">
        <f>IF(Fordonsförteckning!$F$8=B13,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3" s="45">
        <f>IF(Fordonsförteckning!$F$8=B13,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3" s="15">
        <f>IF(Fordonsförteckning!$F$8=B13,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3" s="52">
        <v>2030</v>
      </c>
      <c r="L13" s="52">
        <v>100</v>
      </c>
      <c r="M13" s="52">
        <v>40</v>
      </c>
    </row>
    <row r="14" spans="2:17" x14ac:dyDescent="0.25">
      <c r="B14" s="14">
        <v>2032</v>
      </c>
      <c r="C14" s="44">
        <f>IF(Fordonsförteckning!$F$8=B14,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4" s="44">
        <f>IF(Fordonsförteckning!$F$8=B14,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4" s="45">
        <f>IF(Fordonsförteckning!$F$8=B14,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4" s="45">
        <f>IF(Fordonsförteckning!$F$8=B14,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4" s="15">
        <f>IF(Fordonsförteckning!$F$8=B14,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4" s="52">
        <v>2031</v>
      </c>
      <c r="L14" s="52">
        <v>100</v>
      </c>
      <c r="M14" s="52">
        <v>50</v>
      </c>
    </row>
    <row r="15" spans="2:17" x14ac:dyDescent="0.25">
      <c r="B15" s="14">
        <v>2033</v>
      </c>
      <c r="C15" s="44">
        <f>IF(Fordonsförteckning!$F$8=B15,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5" s="44">
        <f>IF(Fordonsförteckning!$F$8=B15,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5" s="45">
        <f>IF(Fordonsförteckning!$F$8=B15,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5" s="45">
        <f>IF(Fordonsförteckning!$F$8=B15,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5" s="15">
        <f>IF(Fordonsförteckning!$F$8=B15,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5" s="52">
        <v>2032</v>
      </c>
      <c r="L15" s="52">
        <v>100</v>
      </c>
      <c r="M15" s="52">
        <v>60</v>
      </c>
    </row>
    <row r="16" spans="2:17" x14ac:dyDescent="0.25">
      <c r="B16" s="14">
        <v>2034</v>
      </c>
      <c r="C16" s="44">
        <f>IF(Fordonsförteckning!$F$8=B16,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6" s="44">
        <f>IF(Fordonsförteckning!$F$8=B16,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6" s="45">
        <f>IF(Fordonsförteckning!$F$8=B16,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6" s="45">
        <f>IF(Fordonsförteckning!$F$8=B16,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6" s="15">
        <f>IF(Fordonsförteckning!$F$8=B16,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6" s="52">
        <v>2033</v>
      </c>
      <c r="L16" s="52">
        <v>100</v>
      </c>
      <c r="M16" s="52">
        <v>65</v>
      </c>
    </row>
    <row r="17" spans="2:13" x14ac:dyDescent="0.25">
      <c r="B17" s="16">
        <v>2035</v>
      </c>
      <c r="C17" s="17">
        <f>IF(Fordonsförteckning!$F$8=B17,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7" s="17">
        <f>IF(Fordonsförteckning!$F$8=B17,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7" s="18">
        <f>IF(Fordonsförteckning!$F$8=B17,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7" s="18">
        <f>IF(Fordonsförteckning!$F$8=B17,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7" s="19">
        <f>IF(Fordonsförteckning!$F$8=B17,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7" s="52">
        <v>2034</v>
      </c>
      <c r="L17" s="52">
        <v>100</v>
      </c>
      <c r="M17" s="52">
        <v>70</v>
      </c>
    </row>
    <row r="18" spans="2:13" x14ac:dyDescent="0.25">
      <c r="E18" s="9"/>
      <c r="F18" s="9"/>
      <c r="G18" s="9"/>
      <c r="K18" s="52">
        <v>2035</v>
      </c>
      <c r="L18" s="52">
        <v>100</v>
      </c>
      <c r="M18" s="52">
        <v>100</v>
      </c>
    </row>
    <row r="19" spans="2:13" x14ac:dyDescent="0.25">
      <c r="B19" s="20" t="s">
        <v>43</v>
      </c>
      <c r="C19" s="21">
        <f>COUNTIF(Fordonsförteckning[Fordonstyp/Maskintyp],"Personbil")</f>
        <v>0</v>
      </c>
      <c r="D19" s="21">
        <f>COUNTIF(Fordonsförteckning[Fordonstyp/Maskintyp],"Lätt lastbil")</f>
        <v>0</v>
      </c>
      <c r="E19" s="22">
        <f>COUNTIF(Fordonsförteckning[Fordonstyp/Maskintyp],"Tung Lastbil")</f>
        <v>0</v>
      </c>
      <c r="F19" s="22">
        <f>COUNTIF(Fordonsförteckning[Fordonstyp/Maskintyp],"Arbetsmaskin/TSA")</f>
        <v>0</v>
      </c>
      <c r="G19" s="23">
        <f>COUNTIF(Fordonsförteckning[Fordonstyp/Maskintyp],"Spårgående arbetsmaskiner")</f>
        <v>0</v>
      </c>
    </row>
    <row r="21" spans="2:13" x14ac:dyDescent="0.25">
      <c r="B21" s="7" t="s">
        <v>44</v>
      </c>
      <c r="C21" s="49" t="str">
        <f>IF(C19&gt;0,(SUM(C6:C17)/C19)*100,"")</f>
        <v/>
      </c>
      <c r="D21" s="49" t="str">
        <f>IF(D19&gt;0,(SUM(D6:D17)/D19)*100,"")</f>
        <v/>
      </c>
      <c r="E21" s="49"/>
      <c r="F21" s="49"/>
      <c r="G21" s="49"/>
    </row>
    <row r="22" spans="2:13" x14ac:dyDescent="0.25">
      <c r="C22" s="48"/>
    </row>
    <row r="23" spans="2:13" x14ac:dyDescent="0.25">
      <c r="B23" s="7" t="s">
        <v>45</v>
      </c>
      <c r="C23" s="50" t="str">
        <f>IFERROR(MROUND(C21+2.5,5),"")</f>
        <v/>
      </c>
      <c r="D23" s="50" t="str">
        <f>IFERROR(MROUND(D21+2.5,5),"")</f>
        <v/>
      </c>
      <c r="E23" s="42" t="str">
        <f>IFERROR(VLOOKUP(ROUND(E21,0),#REF!,2,FALSE),"")</f>
        <v/>
      </c>
      <c r="F23" s="42"/>
      <c r="G23" s="42"/>
    </row>
    <row r="24" spans="2:13" x14ac:dyDescent="0.25">
      <c r="B24" s="4"/>
    </row>
    <row r="27" spans="2:13" x14ac:dyDescent="0.25">
      <c r="B27" t="s">
        <v>46</v>
      </c>
    </row>
    <row r="28" spans="2:13" x14ac:dyDescent="0.25">
      <c r="B28" s="8"/>
    </row>
    <row r="29" spans="2:13" x14ac:dyDescent="0.25">
      <c r="B29" s="8"/>
    </row>
    <row r="30" spans="2:13" x14ac:dyDescent="0.25">
      <c r="B30" s="8"/>
    </row>
    <row r="31" spans="2:13" x14ac:dyDescent="0.25">
      <c r="B31" s="34" t="s">
        <v>47</v>
      </c>
      <c r="C31" s="35"/>
      <c r="D31" s="36"/>
    </row>
    <row r="32" spans="2:13" x14ac:dyDescent="0.25">
      <c r="B32" s="37" t="s">
        <v>48</v>
      </c>
      <c r="C32">
        <v>1</v>
      </c>
      <c r="D32" s="33"/>
    </row>
    <row r="33" spans="2:4" x14ac:dyDescent="0.25">
      <c r="B33" s="37" t="s">
        <v>49</v>
      </c>
      <c r="C33">
        <v>0</v>
      </c>
      <c r="D33" s="33"/>
    </row>
    <row r="34" spans="2:4" x14ac:dyDescent="0.25">
      <c r="B34" s="37" t="s">
        <v>53</v>
      </c>
      <c r="C34">
        <v>1</v>
      </c>
      <c r="D34" s="33"/>
    </row>
    <row r="35" spans="2:4" x14ac:dyDescent="0.25">
      <c r="B35" s="37" t="s">
        <v>52</v>
      </c>
      <c r="C35">
        <v>0.25</v>
      </c>
      <c r="D35" s="33"/>
    </row>
    <row r="36" spans="2:4" x14ac:dyDescent="0.25">
      <c r="B36" s="38" t="s">
        <v>50</v>
      </c>
      <c r="C36" s="39">
        <v>0.5</v>
      </c>
      <c r="D36" s="40"/>
    </row>
    <row r="38" spans="2:4" x14ac:dyDescent="0.25">
      <c r="B38" s="41" t="s">
        <v>51</v>
      </c>
    </row>
  </sheetData>
  <sheetProtection algorithmName="SHA-512" hashValue="y0G9ma6Tt/eWSBhmIfzADU1d28VOMV4MdshT6hnWkbRMlHvlJ5UVYTR8kIxyzCzT1MMZ1Yry8elPsKyDBNdxag==" saltValue="HucYBTwoYi6KaACSu6Flow==" spinCount="100000" sheet="1" objects="1" scenarios="1"/>
  <conditionalFormatting sqref="C23:D23">
    <cfRule type="containsBlanks" dxfId="6" priority="3">
      <formula>LEN(TRIM(C23))=0</formula>
    </cfRule>
    <cfRule type="expression" dxfId="5" priority="5">
      <formula>$P$7="Nej"</formula>
    </cfRule>
    <cfRule type="expression" dxfId="4" priority="6">
      <formula>$P$7="Ja"</formula>
    </cfRule>
  </conditionalFormatting>
  <conditionalFormatting sqref="D23">
    <cfRule type="expression" dxfId="3" priority="4">
      <formula>$Q$7="Nej"</formula>
    </cfRule>
    <cfRule type="expression" dxfId="2" priority="7">
      <formula>$Q$7="Ja"</formula>
    </cfRule>
  </conditionalFormatting>
  <conditionalFormatting sqref="P7:Q7">
    <cfRule type="containsText" dxfId="1" priority="1" operator="containsText" text="Nej">
      <formula>NOT(ISERROR(SEARCH("Nej",P7)))</formula>
    </cfRule>
    <cfRule type="containsText" dxfId="0" priority="2" operator="containsText" text="Ja">
      <formula>NOT(ISERROR(SEARCH("Ja",P7)))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F1B5C3DE-6512-42C7-B1EC-845FEFAAF3E4}">
            <xm:f>AND(Fordonsförteckning!$F$8=2032,$C$23&gt;=100)</xm:f>
            <x14:dxf>
              <fill>
                <patternFill>
                  <bgColor rgb="FF92D050"/>
                </patternFill>
              </fill>
            </x14:dxf>
          </x14:cfRule>
          <xm:sqref>C22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FD7856AA19A9A24DBAE0985964EF50AD0054421C60F1177C46B9144D58C68A4461" ma:contentTypeVersion="17" ma:contentTypeDescription="Use for project documents" ma:contentTypeScope="" ma:versionID="063f5ff6370f523c59f0aff0677293ad">
  <xsd:schema xmlns:xsd="http://www.w3.org/2001/XMLSchema" xmlns:xs="http://www.w3.org/2001/XMLSchema" xmlns:p="http://schemas.microsoft.com/office/2006/metadata/properties" xmlns:ns2="4c39acc2-4abe-46e7-b169-a53d9a3a2a0d" xmlns:ns3="c4e3e804-0d4a-434f-ac06-d05bed1acacf" targetNamespace="http://schemas.microsoft.com/office/2006/metadata/properties" ma:root="true" ma:fieldsID="2aeb18335cd6aa678f61b83f797af5cf" ns2:_="" ns3:_="">
    <xsd:import namespace="4c39acc2-4abe-46e7-b169-a53d9a3a2a0d"/>
    <xsd:import namespace="c4e3e804-0d4a-434f-ac06-d05bed1ac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9acc2-4abe-46e7-b169-a53d9a3a2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a44f826-d9d4-4f4d-b061-51c0d85fd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3e804-0d4a-434f-ac06-d05bed1acac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ff5e1b9-21d6-4b5f-881e-a509a8dd0c5f}" ma:internalName="TaxCatchAll" ma:showField="CatchAllData" ma:web="c4e3e804-0d4a-434f-ac06-d05bed1ac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e3e804-0d4a-434f-ac06-d05bed1acacf" xsi:nil="true"/>
    <lcf76f155ced4ddcb4097134ff3c332f xmlns="4c39acc2-4abe-46e7-b169-a53d9a3a2a0d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4 W R K W h 6 Z G N O k A A A A 9 g A A A B I A H A B D b 2 5 m a W c v U G F j a 2 F n Z S 5 4 b W w g o h g A K K A U A A A A A A A A A A A A A A A A A A A A A A A A A A A A h Y + 9 D o I w G E V f h X S n P 7 A Q 8 l E G 4 y a J C Y l x b U q F R i i G F s q 7 O f h I v o I Y R d 0 c 7 7 l n u P d + v U E + d 2 0 w q c H q 3 m S I Y Y o C Z W R f a V N n a H S n M E E 5 h 7 2 Q Z 1 G r Y J G N T W d b Z a h x 7 p I S 4 r 3 H P s b 9 U J O I U k a O x a 6 U j e o E + s j 6 v x x q Y 5 0 w U i E O h 9 c Y H m E W J 5 g l F F M g K 4 R C m 6 8 Q L X u f 7 Q + E z d i 6 c V D c T m G 5 B b J G I O 8 P / A F Q S w M E F A A C A A g A 4 W R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F k S l o o i k e 4 D g A A A B E A A A A T A B w A R m 9 y b X V s Y X M v U 2 V j d G l v b j E u b S C i G A A o o B Q A A A A A A A A A A A A A A A A A A A A A A A A A A A A r T k 0 u y c z P U w i G 0 I b W A F B L A Q I t A B Q A A g A I A O F k S l o e m R j T p A A A A P Y A A A A S A A A A A A A A A A A A A A A A A A A A A A B D b 2 5 m a W c v U G F j a 2 F n Z S 5 4 b W x Q S w E C L Q A U A A I A C A D h Z E p a D 8 r p q 6 Q A A A D p A A A A E w A A A A A A A A A A A A A A A A D w A A A A W 0 N v b n R l b n R f V H l w Z X N d L n h t b F B L A Q I t A B Q A A g A I A O F k S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V Q 1 G Q N 5 a f T I 2 l k o d G o x q l A A A A A A I A A A A A A A N m A A D A A A A A E A A A A G E 4 a O S + o L 1 e W O 5 H A H 0 g x X g A A A A A B I A A A K A A A A A Q A A A A I L + G i i g a G Q B D u l I E Z e 5 t 0 l A A A A A I 7 y H G a I Y F K A J d 6 f O 7 k 6 i V j N I K h a 4 4 E 3 g f R 2 W 8 n q S M m p / e J i j N D S 7 4 H q E 9 s 5 J Z z q Q w K E k w e G + P A e h Z d G x e c C d t e 9 G t j + h E 3 v u B k T n 2 r v e 2 3 x Q A A A C z E 0 C N x O M R 1 H M 7 1 I b a P 3 t / m L T 1 N Q = = < / D a t a M a s h u p > 
</file>

<file path=customXml/itemProps1.xml><?xml version="1.0" encoding="utf-8"?>
<ds:datastoreItem xmlns:ds="http://schemas.openxmlformats.org/officeDocument/2006/customXml" ds:itemID="{5CDEA68F-5CFF-42AE-A5AC-61ED814A21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382F37-E842-4A05-BD62-0F5B03D0CEB3}"/>
</file>

<file path=customXml/itemProps3.xml><?xml version="1.0" encoding="utf-8"?>
<ds:datastoreItem xmlns:ds="http://schemas.openxmlformats.org/officeDocument/2006/customXml" ds:itemID="{D9407308-BE24-431A-90D1-667562D36AD1}">
  <ds:schemaRefs>
    <ds:schemaRef ds:uri="http://schemas.microsoft.com/office/2006/metadata/properties"/>
    <ds:schemaRef ds:uri="http://schemas.microsoft.com/office/infopath/2007/PartnerControls"/>
    <ds:schemaRef ds:uri="c4e3e804-0d4a-434f-ac06-d05bed1acacf"/>
    <ds:schemaRef ds:uri="4c39acc2-4abe-46e7-b169-a53d9a3a2a0d"/>
  </ds:schemaRefs>
</ds:datastoreItem>
</file>

<file path=customXml/itemProps4.xml><?xml version="1.0" encoding="utf-8"?>
<ds:datastoreItem xmlns:ds="http://schemas.openxmlformats.org/officeDocument/2006/customXml" ds:itemID="{105A950E-9B77-4F3C-A0D7-1EB8EADD202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cd021458-67fd-42a3-910f-014214173585}" enabled="1" method="Standard" siteId="{e8750d87-2bb5-4899-acc7-f829cb6ef0b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3</vt:i4>
      </vt:variant>
    </vt:vector>
  </HeadingPairs>
  <TitlesOfParts>
    <vt:vector size="5" baseType="lpstr">
      <vt:lpstr>Fordonsförteckning</vt:lpstr>
      <vt:lpstr>Nollutsläppsfordon mm</vt:lpstr>
      <vt:lpstr>Förbränningsmotor_m_gas</vt:lpstr>
      <vt:lpstr>Fordonsförteckning!Utskriftsområde</vt:lpstr>
      <vt:lpstr>'Nollutsläppsfordon mm'!Utskriftsområde</vt:lpstr>
    </vt:vector>
  </TitlesOfParts>
  <Manager/>
  <Company>Göteborgs stad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mall_forteckning_fordon_arbetsmaskiner_hydraulvatskor_nollutslapp-2025-02-10</dc:title>
  <dc:subject/>
  <dc:creator>urbled1117</dc:creator>
  <cp:keywords/>
  <dc:description/>
  <cp:lastModifiedBy>Yvonne Hedelin</cp:lastModifiedBy>
  <cp:revision/>
  <dcterms:created xsi:type="dcterms:W3CDTF">2012-02-15T14:15:51Z</dcterms:created>
  <dcterms:modified xsi:type="dcterms:W3CDTF">2026-01-27T16:59:20Z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0x010100FD7856AA19A9A24DBAE0985964EF50AD0054421C60F1177C46B9144D58C68A4461</vt:lpwstr>
  </property>
  <property fmtid="{D5CDD505-2E9C-101B-9397-08002B2CF9AE}" pid="3" name="MediaServiceImageTags">
    <vt:lpwstr/>
  </property>
  <property fmtid="{D5CDD505-2E9C-101B-9397-08002B2CF9AE}" pid="4" name="TrvDocumentType">
    <vt:lpwstr>143;#UPPLADDAT DOKUMENT|7c5b34d8-57da-44ed-9451-2f10a78af863</vt:lpwstr>
  </property>
  <property fmtid="{D5CDD505-2E9C-101B-9397-08002B2CF9AE}" pid="5" name="TrvUploadedDocumentType">
    <vt:lpwstr>143;#UPPLADDAT DOKUMENT|7c5b34d8-57da-44ed-9451-2f10a78af863</vt:lpwstr>
  </property>
  <property fmtid="{D5CDD505-2E9C-101B-9397-08002B2CF9AE}" pid="6" name="TrvConfidentialityLevel">
    <vt:lpwstr>156;#2 Intern|13d1762d-2ea9-450d-b05e-1ff9ba31b2a4</vt:lpwstr>
  </property>
  <property fmtid="{D5CDD505-2E9C-101B-9397-08002B2CF9AE}" pid="7" name="TrvDocumentTypeTaxHTField0">
    <vt:lpwstr>UPPLADDAT DOKUMENT|7c5b34d8-57da-44ed-9451-2f10a78af863</vt:lpwstr>
  </property>
</Properties>
</file>