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rafikverket\Samgods\2024\Dokumentation\Underlagsrapport\Exceldokumentet\"/>
    </mc:Choice>
  </mc:AlternateContent>
  <xr:revisionPtr revIDLastSave="0" documentId="13_ncr:1_{907EC71E-3512-4F13-87AF-2B7B5A56871E}" xr6:coauthVersionLast="47" xr6:coauthVersionMax="47" xr10:uidLastSave="{00000000-0000-0000-0000-000000000000}"/>
  <bookViews>
    <workbookView xWindow="-120" yWindow="-120" windowWidth="29040" windowHeight="15840" activeTab="5" xr2:uid="{73C23075-D140-46B1-B45F-1D2B85139022}"/>
  </bookViews>
  <sheets>
    <sheet name="Försättsblad" sheetId="1" r:id="rId1"/>
    <sheet name="Bansek_Branschutvecklingstal" sheetId="2" r:id="rId2"/>
    <sheet name="Bansek" sheetId="3" r:id="rId3"/>
    <sheet name="EVA_Sampers" sheetId="4" r:id="rId4"/>
    <sheet name="TEN tec" sheetId="5" r:id="rId5"/>
    <sheet name="Statistik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5" l="1"/>
  <c r="B28" i="5" s="1"/>
  <c r="A27" i="5"/>
  <c r="C27" i="5"/>
  <c r="C28" i="5" l="1"/>
  <c r="D19" i="2" l="1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<sst xmlns="http://schemas.openxmlformats.org/spreadsheetml/2006/main" count="1458" uniqueCount="773">
  <si>
    <t>Försättsblad</t>
  </si>
  <si>
    <t>Detta försättsblad förklarar kortfattat innehållet i Excel-dokumentet.</t>
  </si>
  <si>
    <t>Blad Bansek_Branschutvecklingstal</t>
  </si>
  <si>
    <t xml:space="preserve">Detta blad presenterar Samgodsresultat till Bansek för respektive varugrupp. </t>
  </si>
  <si>
    <t xml:space="preserve">Blad Bansek </t>
  </si>
  <si>
    <t xml:space="preserve">Detta blad presenterar resultatet av disaggregeringen för järnväg till Bansek mha utvecklingsfaktorer per varugrupp från Samgods på blad Bansek_Tillväxttal. </t>
  </si>
  <si>
    <t>Blad TEN tec</t>
  </si>
  <si>
    <t xml:space="preserve">Bladet visar beräknade ton per TEN-T-hamn, Samgodsresultat per hamnområde, samt </t>
  </si>
  <si>
    <t>Blad Statistik</t>
  </si>
  <si>
    <t>Statistik från Trafikanalys över:</t>
  </si>
  <si>
    <t>Huvudscenariot används (MainSc20450).</t>
  </si>
  <si>
    <t xml:space="preserve">Utvecklingsfaktorerna för år 2019-2045 har beräknats genom att dela </t>
  </si>
  <si>
    <t>antal tonkm för 2045 med antal tonkm för 2019 för respektive varugrupp.</t>
  </si>
  <si>
    <t>Blad EVA_Sampers</t>
  </si>
  <si>
    <t xml:space="preserve">Bladet visar Samgodsresultat till EVA och Sampers/Samkalk. </t>
  </si>
  <si>
    <t>statistik per hamnområde för 2019 i kombination med tillväxt 2019-2045.</t>
  </si>
  <si>
    <t>-tonkilometer på järnväg per NST2007-varugrupp år 2008-2019</t>
  </si>
  <si>
    <t>-hanterade ton per hamn år 2000-2019</t>
  </si>
  <si>
    <t>Commodity group</t>
  </si>
  <si>
    <t>Base2019</t>
  </si>
  <si>
    <t>MainSc2045</t>
  </si>
  <si>
    <t>Branschtillväxt</t>
  </si>
  <si>
    <t xml:space="preserve">Comm 1: Produkter från jordbruk, skogsbruk och fiske * </t>
  </si>
  <si>
    <t>Comm 2: Kol, råolja och naturgas / Coal, crude petroleum, and natural gas</t>
  </si>
  <si>
    <t xml:space="preserve">Comm 3: Malm och andra produkter från utvinning </t>
  </si>
  <si>
    <t>Comm 4: Livsmedel, drycker och tobak / Food products, beverages, and tobacco</t>
  </si>
  <si>
    <t>Comm 5: Textil och beklädnadsvaror, läder och lädervaror</t>
  </si>
  <si>
    <t>Comm 6: Trä samt varor av trä och kork, massa, papper, pappersvaror</t>
  </si>
  <si>
    <t>Comm 7: Stenkolsprodukter och raffinerade petroleumprodukter</t>
  </si>
  <si>
    <t xml:space="preserve">Comm 8: Kemikalier, kemiska produkter, konstfiber, gummi- och plastvaror </t>
  </si>
  <si>
    <t>Comm 9: Andra icke-metalliska mineraliska produkter</t>
  </si>
  <si>
    <t>Comm 10: Metallvaror exklusive maskiner och utrustning</t>
  </si>
  <si>
    <t>Comm 11: Maskiner och utrustning / Machinery and equipment</t>
  </si>
  <si>
    <t>Comm 12: Transportutrustning / Transport equipment</t>
  </si>
  <si>
    <t>Comm 13: Möbler och andra tillverkade varor / Furniture and other manufactured goods</t>
  </si>
  <si>
    <t>Comm 14: Returmaterial och återvinning / Secondary materials and recycling</t>
  </si>
  <si>
    <t>Comm 15: Rundvirke</t>
  </si>
  <si>
    <t>Comm 16: Flygfrakt (samt post)</t>
  </si>
  <si>
    <t>Total</t>
  </si>
  <si>
    <t>Linjedel</t>
  </si>
  <si>
    <t>Beskrivning</t>
  </si>
  <si>
    <t>Dim sträcka</t>
  </si>
  <si>
    <t>Avstånd</t>
  </si>
  <si>
    <t>Esp/dsp</t>
  </si>
  <si>
    <t>Tåg per år</t>
  </si>
  <si>
    <t>Tåg per medeldygn</t>
  </si>
  <si>
    <t>varav malmtåg</t>
  </si>
  <si>
    <t>Fjärr</t>
  </si>
  <si>
    <t>Lokala</t>
  </si>
  <si>
    <t>System</t>
  </si>
  <si>
    <t>Malm</t>
  </si>
  <si>
    <t>Kombi</t>
  </si>
  <si>
    <t>Ton_tot</t>
  </si>
  <si>
    <t>Buddbyn-Murjek</t>
  </si>
  <si>
    <t>Lakaträsk-Näsberg</t>
  </si>
  <si>
    <t>esp</t>
  </si>
  <si>
    <t>Murjek-Gällivare</t>
  </si>
  <si>
    <t>Koskivaara-Nattavaara</t>
  </si>
  <si>
    <t>Gällivare-Råtsi</t>
  </si>
  <si>
    <t>Gällivare-Sikträsk</t>
  </si>
  <si>
    <t>Råtsi-Peuravaara</t>
  </si>
  <si>
    <t>Peuravaara-Kirunavaara</t>
  </si>
  <si>
    <t>Peuravaara-Riksgränsen</t>
  </si>
  <si>
    <t>Kopparåsen-Vassijaure</t>
  </si>
  <si>
    <t>Råtsi-Svappavaara</t>
  </si>
  <si>
    <t>Aptas-Mertainen</t>
  </si>
  <si>
    <t>Gällivare-Koskullskulle</t>
  </si>
  <si>
    <t>Buddbyn-Boden Central</t>
  </si>
  <si>
    <t>Boden Central-Buddbyn</t>
  </si>
  <si>
    <t>Kiruna Malmbangård-Peuravaara</t>
  </si>
  <si>
    <t>Peuravaara-Kiruna Malmbangård</t>
  </si>
  <si>
    <t>dsp</t>
  </si>
  <si>
    <t>Buddbyn-Kalix Östra</t>
  </si>
  <si>
    <t>Gåsträsken-Sågbäcken</t>
  </si>
  <si>
    <t>Kalix Östra-Haparanda</t>
  </si>
  <si>
    <t>Bredviken-Vuonoskogen</t>
  </si>
  <si>
    <t>Bredviken-Karlsborgsbruk</t>
  </si>
  <si>
    <t>Bräcke-Långsele</t>
  </si>
  <si>
    <t>Ragunda-Bispgården</t>
  </si>
  <si>
    <t>Långsele-Forsmo</t>
  </si>
  <si>
    <t>Långsele-Österås</t>
  </si>
  <si>
    <t>Forsmo-Mellansel</t>
  </si>
  <si>
    <t>Skorped-Kälvattnet</t>
  </si>
  <si>
    <t>Mellansel-Vännäs</t>
  </si>
  <si>
    <t>Trehörningsjö-Norrfors</t>
  </si>
  <si>
    <t>Vännäs-Umeå godsbangård</t>
  </si>
  <si>
    <t>Brännland-Brattby</t>
  </si>
  <si>
    <t>Vännäs-Hällnäs</t>
  </si>
  <si>
    <t>Vindeln-Hällnäs</t>
  </si>
  <si>
    <t>Hällnäs-Bastuträsk</t>
  </si>
  <si>
    <t>Yttersjön-Ekträsk</t>
  </si>
  <si>
    <t>Bastuträsk-Nyfors</t>
  </si>
  <si>
    <t>Bastuträsk-Karsbäcken</t>
  </si>
  <si>
    <t>Nyfors-Boden Central</t>
  </si>
  <si>
    <t>Brännberg-Degerbäcken</t>
  </si>
  <si>
    <t>Boden Central-Gammelstad</t>
  </si>
  <si>
    <t>Gammelstad-Sunderbyns Sjukhus</t>
  </si>
  <si>
    <t>Umeå godsbangård-Umeå central</t>
  </si>
  <si>
    <t>Notviken-Luleå</t>
  </si>
  <si>
    <t>Luleå-Notviken</t>
  </si>
  <si>
    <t>Gammelstad-Notviken</t>
  </si>
  <si>
    <t>Notviken-Gammelstad</t>
  </si>
  <si>
    <t>Nyfors-Piteå</t>
  </si>
  <si>
    <t>Nyfors-Arnemark</t>
  </si>
  <si>
    <t>Bastuträsk-Skellefteå</t>
  </si>
  <si>
    <t>Hällnäs-Lycksele</t>
  </si>
  <si>
    <t>Lycksele-Åmsele</t>
  </si>
  <si>
    <t>Lycksele-Storuman</t>
  </si>
  <si>
    <t>Umeå Östra-Gimonäs</t>
  </si>
  <si>
    <t>Umeå central-Umeå Östra</t>
  </si>
  <si>
    <t>Gimonäs-Holmsund</t>
  </si>
  <si>
    <t>Gimonäs-Husums Norra</t>
  </si>
  <si>
    <t>Rundvik-Saluböle</t>
  </si>
  <si>
    <t>Örnsköldsviks Central-Västeraspby</t>
  </si>
  <si>
    <t>Hämrasviken-Harasjön</t>
  </si>
  <si>
    <t>Husums Norra-Örnsköldsviks Central</t>
  </si>
  <si>
    <t>Gideåbacka-Högbysjön</t>
  </si>
  <si>
    <t>Mellansel-Örnsköldsviks Central</t>
  </si>
  <si>
    <t>Forsmo-Tågsjöberg</t>
  </si>
  <si>
    <t>Tågsjöberg-Hoting</t>
  </si>
  <si>
    <t>Birsta-Tunadal</t>
  </si>
  <si>
    <t>Birsta-Fillan</t>
  </si>
  <si>
    <t>Nacksta-Birsta</t>
  </si>
  <si>
    <t>Birsta-Timrå</t>
  </si>
  <si>
    <t>Timrå-Härnösands Central</t>
  </si>
  <si>
    <t>Stavreviken-Hussjöby</t>
  </si>
  <si>
    <t>Härnösands Central-Dynäs</t>
  </si>
  <si>
    <t>Mörtsal-Sprängsviken</t>
  </si>
  <si>
    <t>Västeraspby-Långsele</t>
  </si>
  <si>
    <t>Dynäs-Västeraspby</t>
  </si>
  <si>
    <t>Nacksta-Ånge</t>
  </si>
  <si>
    <t>Stöde-Nedansjö</t>
  </si>
  <si>
    <t>Bräcke-Östersunds Central</t>
  </si>
  <si>
    <t>Brunflo-Pilgrimstad</t>
  </si>
  <si>
    <t>Duved-Storlien</t>
  </si>
  <si>
    <t>Duved-Ånn</t>
  </si>
  <si>
    <t>Östersunds Central-Duved</t>
  </si>
  <si>
    <t>Östersunds Central-Storflon</t>
  </si>
  <si>
    <t>Sundsvalls central-Nacksta</t>
  </si>
  <si>
    <t>Gävle västra-Sätra</t>
  </si>
  <si>
    <t>Gävle Godsbangård-Gävle västra</t>
  </si>
  <si>
    <t>Storvik-Ockelbo</t>
  </si>
  <si>
    <t>Ockelbo-Medskogsheden</t>
  </si>
  <si>
    <t>Sätra-Ockelbo</t>
  </si>
  <si>
    <t>Kolforsen-Oslättfors</t>
  </si>
  <si>
    <t>Ockelbo-Mo Grindar</t>
  </si>
  <si>
    <t>Mo Grindar-Holmsveden</t>
  </si>
  <si>
    <t>Holmsveden-Kilafors</t>
  </si>
  <si>
    <t>Kilafors-Röstbo</t>
  </si>
  <si>
    <t>Kilafors-Bollnäs</t>
  </si>
  <si>
    <t>Bollnäs-Ljusdal</t>
  </si>
  <si>
    <t>Karsjö-Simeå</t>
  </si>
  <si>
    <t>Ljusdal-Ramsjö</t>
  </si>
  <si>
    <t>Hennan-Loster</t>
  </si>
  <si>
    <t>Ramsjö-Ånge</t>
  </si>
  <si>
    <t>Ramsjö-Ovansjö</t>
  </si>
  <si>
    <t>Ånge-Bräcke</t>
  </si>
  <si>
    <t>Moradal-Bräcke</t>
  </si>
  <si>
    <t>Stockholms Central-Tomteboda Övre</t>
  </si>
  <si>
    <t>Stockholms Central-Tomteboda Övre (y)</t>
  </si>
  <si>
    <t>Stockholms central-Karlberg</t>
  </si>
  <si>
    <t>Tomteboda Övre-Upplands Väsby</t>
  </si>
  <si>
    <t>Tomteboda övre-Upplands Väsby (y)</t>
  </si>
  <si>
    <t>Karlberg-Upplands Väsby</t>
  </si>
  <si>
    <t>Upplands Väsby-Skavstaby</t>
  </si>
  <si>
    <t>Upplands Väsby-Skavstaby (y)</t>
  </si>
  <si>
    <t>Skavstaby-Märsta</t>
  </si>
  <si>
    <t>Rosersberg-Märsta</t>
  </si>
  <si>
    <t>Märsta-Myrbacken</t>
  </si>
  <si>
    <t>Skavstaby-Arlanda Nedre</t>
  </si>
  <si>
    <t>Arlanda Nedre-Arlanda norra</t>
  </si>
  <si>
    <t>Arlanda Nedre-Myrbacken</t>
  </si>
  <si>
    <t>Myrbacken-Uppsala Central (y)</t>
  </si>
  <si>
    <t>Myrbacken-Uppsala central</t>
  </si>
  <si>
    <t>Uppsala Central-Uppsala norra utfarten</t>
  </si>
  <si>
    <t>Uppsala norra utfarten-Tierp</t>
  </si>
  <si>
    <t>Löten-Tierp</t>
  </si>
  <si>
    <t>Tierp-Gävle Central</t>
  </si>
  <si>
    <t>Tierp-Orrskog</t>
  </si>
  <si>
    <t>Söderhamns Västra-Hudiksvall</t>
  </si>
  <si>
    <t>Hudiksvall-Iggesund</t>
  </si>
  <si>
    <t>Hudiksvall-Gnarp</t>
  </si>
  <si>
    <t>Via-Hudiksvall</t>
  </si>
  <si>
    <t>Gnarp-Njurundabommen</t>
  </si>
  <si>
    <t>Gårdsjön-Årskogen</t>
  </si>
  <si>
    <t>Njurundabommen-Sundsvalls central</t>
  </si>
  <si>
    <t>Myrbacken-Uppsala Central</t>
  </si>
  <si>
    <t>Kringlan-Sätra</t>
  </si>
  <si>
    <t>Kringlan-Söderhamns Västra</t>
  </si>
  <si>
    <t>Sunnäsbruk-Axmarby</t>
  </si>
  <si>
    <t>Gävle Godsbangård-Kringlan</t>
  </si>
  <si>
    <t>Trödje-Hamrångefjärden</t>
  </si>
  <si>
    <t>Gävle Central-Gävle Godsbangård</t>
  </si>
  <si>
    <t>Gävle Central-Gävle västra</t>
  </si>
  <si>
    <t>Kilafors-Söderhamns Västra</t>
  </si>
  <si>
    <t>Marmaverken-Kilafors</t>
  </si>
  <si>
    <t>Örbyhus-Hallstavik</t>
  </si>
  <si>
    <t>Dannemora-Gimo</t>
  </si>
  <si>
    <t>Sätra-Forsbacka</t>
  </si>
  <si>
    <t>Forsbacka-Sandviken</t>
  </si>
  <si>
    <t>Sandviken-Storvik</t>
  </si>
  <si>
    <t>Kungsgården-Storvik</t>
  </si>
  <si>
    <t>Storvik-Falun Central</t>
  </si>
  <si>
    <t>Ryggen-Korsnäs</t>
  </si>
  <si>
    <t>Falun Central-Borlänge Central</t>
  </si>
  <si>
    <t>Hinsnoret-Falun Central</t>
  </si>
  <si>
    <t>Borlänge Central-Ludvika</t>
  </si>
  <si>
    <t>Borlänge Central-Sellnäs</t>
  </si>
  <si>
    <t>Ludvika-Ställdalen</t>
  </si>
  <si>
    <t>Ludvika-Klenshyttan</t>
  </si>
  <si>
    <t>Ställdalen-Lindesberg</t>
  </si>
  <si>
    <t>Storå-Lindesberg</t>
  </si>
  <si>
    <t>Ställdalen-Hällefors</t>
  </si>
  <si>
    <t>Ställdalen-Kejsarbäcken</t>
  </si>
  <si>
    <t>Hällefors-Nykroppa</t>
  </si>
  <si>
    <t>Hällefors-Herrhult</t>
  </si>
  <si>
    <t>Nykroppa-Kil</t>
  </si>
  <si>
    <t>Sandmon-Kil</t>
  </si>
  <si>
    <t>Lindesberg-Frövi</t>
  </si>
  <si>
    <t>Vedevåg-Frövi</t>
  </si>
  <si>
    <t>Storvik-Fors</t>
  </si>
  <si>
    <t>Storvik-Torsåker</t>
  </si>
  <si>
    <t>Avesta Krylbo-Snyten</t>
  </si>
  <si>
    <t>Karbenning-Snyten</t>
  </si>
  <si>
    <t>Fagersta Central-Frövi</t>
  </si>
  <si>
    <t>Fagersta Central-Dagarn</t>
  </si>
  <si>
    <t>Frövi-Hovsta</t>
  </si>
  <si>
    <t>Hovsta-Örebro Central</t>
  </si>
  <si>
    <t>Örebro Central-Hallsbergs Personbangård</t>
  </si>
  <si>
    <t>Hallsbergs Rangerbangård-Motala Central</t>
  </si>
  <si>
    <t>Motala Central-Mjölby</t>
  </si>
  <si>
    <t>Fors-Avesta Krylbo</t>
  </si>
  <si>
    <t>Fors-Jularbo</t>
  </si>
  <si>
    <t>Hallsbergs Personbangård-Hallsbergs Rangerbangård</t>
  </si>
  <si>
    <t>Ludvika-Fagersta norra</t>
  </si>
  <si>
    <t>Fagersta norra-Söderbärke</t>
  </si>
  <si>
    <t>Ängelsberg-Kolbäck</t>
  </si>
  <si>
    <t>Hallstahammar-Surahammar</t>
  </si>
  <si>
    <t>Ängelsberg-Fagersta Central</t>
  </si>
  <si>
    <t>Ängelsberg-Snyten</t>
  </si>
  <si>
    <t>Fagersta norra-Fagersta Central</t>
  </si>
  <si>
    <t>Fagersta Central-Snyten</t>
  </si>
  <si>
    <t>Fagersta Central-Ombenning</t>
  </si>
  <si>
    <t>Uppsala norra utfarten-Sala</t>
  </si>
  <si>
    <t>Järlåsa-Morgongåva</t>
  </si>
  <si>
    <t>Sala-Avesta Krylbo</t>
  </si>
  <si>
    <t>Rosshyttan-Avesta Krylbo</t>
  </si>
  <si>
    <t>Avesta Krylbo-Borlänge Central</t>
  </si>
  <si>
    <t>Avesta Krylbo-Snickarbo</t>
  </si>
  <si>
    <t>Borlänge Central-Repbäcken</t>
  </si>
  <si>
    <t>Repbäcken-Mora central</t>
  </si>
  <si>
    <t>Garsås-Rättvik</t>
  </si>
  <si>
    <t>Repbäcken-Mockfjärd</t>
  </si>
  <si>
    <t>Mockfjärd-Vansbro</t>
  </si>
  <si>
    <t>Björbo-Vansbro</t>
  </si>
  <si>
    <t>Vansbro-Malung</t>
  </si>
  <si>
    <t>Sala-Västerås Norra</t>
  </si>
  <si>
    <t>Ransta-Tillberga</t>
  </si>
  <si>
    <t>Kolbäck-Rekarne</t>
  </si>
  <si>
    <t>Kolbäck-Strömsholm</t>
  </si>
  <si>
    <t>Eskilstuna Central-Flens Övre</t>
  </si>
  <si>
    <t>Bälgviken-Hälleforsnäs</t>
  </si>
  <si>
    <t>Flens Övre-Oxelösund</t>
  </si>
  <si>
    <t>Silinge-Vrena</t>
  </si>
  <si>
    <t>Flens Övre-Flen</t>
  </si>
  <si>
    <t>Laxå-Kristinehamn</t>
  </si>
  <si>
    <t>Laxå-Hasselfors</t>
  </si>
  <si>
    <t>Kristinehamn-Karlstads Central</t>
  </si>
  <si>
    <t>Skattkärr-Väse</t>
  </si>
  <si>
    <t>Karlstads Central-Kil</t>
  </si>
  <si>
    <t>Karlstads Central-Skåre</t>
  </si>
  <si>
    <t>Kil-Arvika</t>
  </si>
  <si>
    <t>Kil-Högboda</t>
  </si>
  <si>
    <t>Arvika-Charlottenberg</t>
  </si>
  <si>
    <t>Arvika-Åmotfors</t>
  </si>
  <si>
    <t>Kil-Sunne</t>
  </si>
  <si>
    <t>Kil-Bäckebron</t>
  </si>
  <si>
    <t>Sunne-Torsby</t>
  </si>
  <si>
    <t>Lysvik-Torsby</t>
  </si>
  <si>
    <t>Kristinehamn-Nykroppa</t>
  </si>
  <si>
    <t>Kristinehamn-Storfors</t>
  </si>
  <si>
    <t>Daglösen-Filipstad</t>
  </si>
  <si>
    <t>Filipstad-Daglösen</t>
  </si>
  <si>
    <t>Strömtorp-Bofors</t>
  </si>
  <si>
    <t>Tomteboda Övre-Kallhäll</t>
  </si>
  <si>
    <t>Tomteboda övre-Kallhäll (y)</t>
  </si>
  <si>
    <t>Karlberg-Kallhäll</t>
  </si>
  <si>
    <t>Kallhäll-Kungsängen</t>
  </si>
  <si>
    <t>Kungsängen-Bålsta</t>
  </si>
  <si>
    <t>Bålsta-Västerås Norra</t>
  </si>
  <si>
    <t>Västerås Norra-Västerås Central</t>
  </si>
  <si>
    <t>Västerås Central-Kolbäck</t>
  </si>
  <si>
    <t>Kolbäck-Valskog</t>
  </si>
  <si>
    <t>Köping-Valskog</t>
  </si>
  <si>
    <t>Valskog-Arboga</t>
  </si>
  <si>
    <t>Arboga-Hovsta</t>
  </si>
  <si>
    <t>Alväng-Hovsta</t>
  </si>
  <si>
    <t>Jädersbruk-Frövi</t>
  </si>
  <si>
    <t>Fellingsbro-Frövi</t>
  </si>
  <si>
    <t>Stockholms Södra-Tomteboda Övre</t>
  </si>
  <si>
    <t>Stockholms Central-Stockholms Södra</t>
  </si>
  <si>
    <t>Stockholms Södra-Älvsjö</t>
  </si>
  <si>
    <t>Stockholms södra-Älvsjö (y)</t>
  </si>
  <si>
    <t>Stockholms södra-Älvsjö</t>
  </si>
  <si>
    <t>Älvsjö-Flemingsberg</t>
  </si>
  <si>
    <t>Älvsjö-Flemingsberg (y)</t>
  </si>
  <si>
    <t>Flemingsberg-Södertälje Syd Övre</t>
  </si>
  <si>
    <t>Flemingsberg-Tumba</t>
  </si>
  <si>
    <t>Tumba-Södertälje Hamn</t>
  </si>
  <si>
    <t>Södertälje Hamn-Södertälje Centrum</t>
  </si>
  <si>
    <t>Södertälje Hamn-Järna</t>
  </si>
  <si>
    <t>Södertälje Syd Övre-Järna</t>
  </si>
  <si>
    <t>Järna-Gnesta</t>
  </si>
  <si>
    <t>Gnesta-Flen</t>
  </si>
  <si>
    <t>Flen-Katrineholms Central</t>
  </si>
  <si>
    <t>Katrineholms Central-Hallsbergs Personbangård</t>
  </si>
  <si>
    <t>Katrineholms Central-Högsjö</t>
  </si>
  <si>
    <t>Tälle-Laxå</t>
  </si>
  <si>
    <t>Töreboda-Skövde Central</t>
  </si>
  <si>
    <t>Skövde Central-Falköpings Central</t>
  </si>
  <si>
    <t>Falköpings Central-Herrljunga</t>
  </si>
  <si>
    <t>Alingsås-Olskroken</t>
  </si>
  <si>
    <t>Göteborg Central-Olskroken</t>
  </si>
  <si>
    <t>Olskroken-Göteborg Central</t>
  </si>
  <si>
    <t>Herrljunga-Alingsås</t>
  </si>
  <si>
    <t>Laxå-Töreboda</t>
  </si>
  <si>
    <t>Olskroken-Gubbero</t>
  </si>
  <si>
    <t>Hallsbergs Personbangård-Tälle</t>
  </si>
  <si>
    <t>Hallsbergs Rangerbangård-Tälle</t>
  </si>
  <si>
    <t>Olskroken-Almedal</t>
  </si>
  <si>
    <t>Tomteboda Bangård-Värtan</t>
  </si>
  <si>
    <t>Värtan-Stockholms Norra</t>
  </si>
  <si>
    <t>Gubbero-Almedal</t>
  </si>
  <si>
    <t>Älvsjö-Västerhaninge</t>
  </si>
  <si>
    <t>Västerhaninge-Hemfosa</t>
  </si>
  <si>
    <t>Hemfosa-Nynäshamns centrum</t>
  </si>
  <si>
    <t>Ösmo-Nynäsgård</t>
  </si>
  <si>
    <t>Södertälje Syd Övre-Nykvarn</t>
  </si>
  <si>
    <t>Södertälje Syd Övre-Almnäs</t>
  </si>
  <si>
    <t>Härad-Eskilstuna Central</t>
  </si>
  <si>
    <t>Kjula-Eskilstuna Central</t>
  </si>
  <si>
    <t>Eskilstuna Central-Folkesta</t>
  </si>
  <si>
    <t>Folkesta-Rekarne</t>
  </si>
  <si>
    <t>Rekarne-Valskog</t>
  </si>
  <si>
    <t>Rekarne-Kungsör</t>
  </si>
  <si>
    <t>Åkers Styckebruk-Grundbro</t>
  </si>
  <si>
    <t>Nykvarn-Läggesta</t>
  </si>
  <si>
    <t>Läggesta-Strängnäs</t>
  </si>
  <si>
    <t>Läggesta-Grundbro</t>
  </si>
  <si>
    <t>Strängnäs-Härad</t>
  </si>
  <si>
    <t>Håkantorp-Lidköping</t>
  </si>
  <si>
    <t>Mariestad-Gårdsjö</t>
  </si>
  <si>
    <t>Mariestad-Lyrestad</t>
  </si>
  <si>
    <t>Lidköping-Mariestad</t>
  </si>
  <si>
    <t>Lidköping-Forshem</t>
  </si>
  <si>
    <t>Falköpings Central-Jönköpings Central</t>
  </si>
  <si>
    <t>Sandhem-Mullsjö</t>
  </si>
  <si>
    <t>Tenhult-Nässjö Central</t>
  </si>
  <si>
    <t>Forserum-Tenhult</t>
  </si>
  <si>
    <t>Jönköpings Central-Tenhult</t>
  </si>
  <si>
    <t>Jönköpings Central-Huskvarna</t>
  </si>
  <si>
    <t>Uddevalla Central-Öxnered</t>
  </si>
  <si>
    <t>Uddevalla Central-Ryr</t>
  </si>
  <si>
    <t>Öxnered-Vänersborg Central</t>
  </si>
  <si>
    <t>Vänersborg Central-Håkantorp</t>
  </si>
  <si>
    <t>Vargön-Grästorp</t>
  </si>
  <si>
    <t>Håkantorp-Herrljunga</t>
  </si>
  <si>
    <t>Herrljunga-Vedum</t>
  </si>
  <si>
    <t>Herrljunga-Borås Central</t>
  </si>
  <si>
    <t>Fristad-Ljung</t>
  </si>
  <si>
    <t>Borås Central-Varberg</t>
  </si>
  <si>
    <t>Viskafors-Skene</t>
  </si>
  <si>
    <t>Olskroken-Göteborg Kville</t>
  </si>
  <si>
    <t>Eriksberg-Göteborg Skandiahamnen</t>
  </si>
  <si>
    <t>Göteborg Kville-Eriksberg</t>
  </si>
  <si>
    <t>Göteborg Kville-Stenungsund</t>
  </si>
  <si>
    <t>Ytterby-Kode</t>
  </si>
  <si>
    <t>Stenungsund-Uddevalla Central</t>
  </si>
  <si>
    <t>Uddevalla Central-Grohed</t>
  </si>
  <si>
    <t>Uddevalla Central-Munkedal</t>
  </si>
  <si>
    <t>Munkedal-Strömstad</t>
  </si>
  <si>
    <t>Tanum-Strömstad</t>
  </si>
  <si>
    <t>Munkedal-Lysekil</t>
  </si>
  <si>
    <t>Olskroken-Älvängen</t>
  </si>
  <si>
    <t>Älvängen-Öxnered</t>
  </si>
  <si>
    <t>Älvängen-Trollhättan</t>
  </si>
  <si>
    <t>Öxnered-Skälebol</t>
  </si>
  <si>
    <t>Öxnered-Bjurhem</t>
  </si>
  <si>
    <t>Skälebol-Kornsjö gränsen</t>
  </si>
  <si>
    <t>Bäckefors-Råskogen</t>
  </si>
  <si>
    <t>Skälebol-Grums</t>
  </si>
  <si>
    <t>Säffle-Åmål</t>
  </si>
  <si>
    <t>Grums-Kil</t>
  </si>
  <si>
    <t>Edsvalla-Kil</t>
  </si>
  <si>
    <t>Almedal-Mölnlycke</t>
  </si>
  <si>
    <t>Mölndals Övre-Mölnlycke</t>
  </si>
  <si>
    <t>Mölnlycke-Bollebygd</t>
  </si>
  <si>
    <t>Mölnlycke-Härryda</t>
  </si>
  <si>
    <t>Bollebygd-Borås Central</t>
  </si>
  <si>
    <t>Rödberg-Sandared</t>
  </si>
  <si>
    <t>Borås Central-Värnamo</t>
  </si>
  <si>
    <t>Borås Central-Hillared</t>
  </si>
  <si>
    <t>Värnamo-Alvesta</t>
  </si>
  <si>
    <t>Rydaholm-Alvesta</t>
  </si>
  <si>
    <t>Alvesta-Räppe</t>
  </si>
  <si>
    <t>Alvesta-Gemla</t>
  </si>
  <si>
    <t>Växjö-Emmaboda</t>
  </si>
  <si>
    <t>Lessebo-Skruv</t>
  </si>
  <si>
    <t>Emmaboda-Kalmar Södra</t>
  </si>
  <si>
    <t>Kalmar Södra-Trekanten</t>
  </si>
  <si>
    <t>Emmaboda-Gullberna</t>
  </si>
  <si>
    <t>Spjutsbygd-Gullberna</t>
  </si>
  <si>
    <t>Kalmar Södra-Kalmar Central</t>
  </si>
  <si>
    <t>Räppe-Växjö</t>
  </si>
  <si>
    <t>Mölndals Nedre-Borås Central</t>
  </si>
  <si>
    <t>Göteborg Central-Gubbero</t>
  </si>
  <si>
    <t>Mölndals Nedre-Kungsbacka</t>
  </si>
  <si>
    <t>Kungsbacka-Värö</t>
  </si>
  <si>
    <t>Värö-Varberg</t>
  </si>
  <si>
    <t>Varberg-Falkenberg Personstation</t>
  </si>
  <si>
    <t>Varberg-Tyllered</t>
  </si>
  <si>
    <t>Torebo-Falkenbergs Godsstation</t>
  </si>
  <si>
    <t>Falkenberg Personstation-Halmstads Central</t>
  </si>
  <si>
    <t>Falkenberg Personstation-Furet</t>
  </si>
  <si>
    <t>Halmstads Central-Eldsberga</t>
  </si>
  <si>
    <t>Halmstads Rangerbangård-Eldsberga</t>
  </si>
  <si>
    <t>Eldsberga-Båstad Norra</t>
  </si>
  <si>
    <t>Båstad Norra-Ängelholm</t>
  </si>
  <si>
    <t>Maria-Helsingborgs Central</t>
  </si>
  <si>
    <t>Helsingborgs Godsbangård-Kävlinge</t>
  </si>
  <si>
    <t>Kävlinge-Landskrona Östra</t>
  </si>
  <si>
    <t>Kävlinge-Lund C</t>
  </si>
  <si>
    <t>Helsingborgs Central-Helsingborgs Godsbangård</t>
  </si>
  <si>
    <t>Ängelholm-Kattarp</t>
  </si>
  <si>
    <t>Kattarp-Maria</t>
  </si>
  <si>
    <t>Almedal-Mölndals Nedre</t>
  </si>
  <si>
    <t>Almedal-Mölndals nedre (y)</t>
  </si>
  <si>
    <t>Almedal-Mölndals nedre</t>
  </si>
  <si>
    <t>Eldsberga-Markaryd</t>
  </si>
  <si>
    <t>Knäred-Markaryd</t>
  </si>
  <si>
    <t>Markaryd-Hässleholm</t>
  </si>
  <si>
    <t>Markaryd-Bjärnum</t>
  </si>
  <si>
    <t>Ängelholm-Åstorp</t>
  </si>
  <si>
    <t>Åstorp-Teckomatorp</t>
  </si>
  <si>
    <t>Billesholm-Kågeröd</t>
  </si>
  <si>
    <t>Teckomatorp-Kävlinge</t>
  </si>
  <si>
    <t>Kävlinge-Arlöv</t>
  </si>
  <si>
    <t>Flädie-Alnarp</t>
  </si>
  <si>
    <t>Östervärn-Fosieby</t>
  </si>
  <si>
    <t>Fosieby-Lockarp</t>
  </si>
  <si>
    <t>Lockarp-Trelleborg</t>
  </si>
  <si>
    <t>Skytts Vemmerlöv-Trelleborg</t>
  </si>
  <si>
    <t>Malmö central citytunneln-Östervärn</t>
  </si>
  <si>
    <t>Malmö central-Östervärn</t>
  </si>
  <si>
    <t>Malmö Godsbangård-Östervärn</t>
  </si>
  <si>
    <t>Helsingborgs Godsbangård-Teckomatorp</t>
  </si>
  <si>
    <t>Billeberga-Teckomatorp</t>
  </si>
  <si>
    <t>Teckomatorp-Eslöv</t>
  </si>
  <si>
    <t>Järna-Svärtaån</t>
  </si>
  <si>
    <t>Svärtaån-Lillskogen</t>
  </si>
  <si>
    <t>Svärtaån-Sjösa</t>
  </si>
  <si>
    <t>Sjösa-Nyköpings Central</t>
  </si>
  <si>
    <t>Nyköpings Central-Skavsta</t>
  </si>
  <si>
    <t>Lillskogen-Linköpings Central</t>
  </si>
  <si>
    <t>Skavsta -Lillskogen</t>
  </si>
  <si>
    <t>Järna-Sjösa</t>
  </si>
  <si>
    <t>Vagnhärad-Lästringe</t>
  </si>
  <si>
    <t>Katrineholms Central-Åby södra</t>
  </si>
  <si>
    <t>Åby södra-Norrköpings Central</t>
  </si>
  <si>
    <t>Norrköpings Central-Linköpings Central</t>
  </si>
  <si>
    <t>Linköpings Central-Sjögestad södra</t>
  </si>
  <si>
    <t>Mjölby-Nässjö Central</t>
  </si>
  <si>
    <t>Nässjö Central-Alvesta</t>
  </si>
  <si>
    <t>Alvesta-Älmhult</t>
  </si>
  <si>
    <t>Hässleholm-Höör</t>
  </si>
  <si>
    <t>Höör-Lund C</t>
  </si>
  <si>
    <t>Eslöv-Lund C</t>
  </si>
  <si>
    <t>Lund C-Arlöv</t>
  </si>
  <si>
    <t/>
  </si>
  <si>
    <t>Lund C-Arlöv (i)</t>
  </si>
  <si>
    <t>Arlöv-Malmö central citytunneln (y)</t>
  </si>
  <si>
    <t>Arlöv-Malmö central citytunneln</t>
  </si>
  <si>
    <t>Nyköpings Central-Åby södra</t>
  </si>
  <si>
    <t>Kolmården-Getå</t>
  </si>
  <si>
    <t>Hässleholm kp SSB-Hässleholm</t>
  </si>
  <si>
    <t>Arlöv-Malmö Godsbangård</t>
  </si>
  <si>
    <t>Älmhult-Hässleholm</t>
  </si>
  <si>
    <t>Tranås-Nässjö Central</t>
  </si>
  <si>
    <t>Stockaryd-Alvesta</t>
  </si>
  <si>
    <t>Hässleholm kp NS-Lund C</t>
  </si>
  <si>
    <t>Hässleholm kp SSB-Hässleholm kp NS</t>
  </si>
  <si>
    <t>Linköpings Central-Bjärka-Säby</t>
  </si>
  <si>
    <t>Hjulsbro-Bjärka-Säby</t>
  </si>
  <si>
    <t>Bjärka-Säby-Hultsfred</t>
  </si>
  <si>
    <t>Kisa-Vimmerby</t>
  </si>
  <si>
    <t>Hultsfred-Berga</t>
  </si>
  <si>
    <t>Mörlunda-Berga</t>
  </si>
  <si>
    <t>Berga-Kalmar Södra</t>
  </si>
  <si>
    <t>Blomstermåla-Kalmar Södra</t>
  </si>
  <si>
    <t>Berga-Oskarshamn</t>
  </si>
  <si>
    <t>Bjärka-Säby-Västervik</t>
  </si>
  <si>
    <t>Gamleby-Västervik</t>
  </si>
  <si>
    <t>Blomstermåla-Mönsterås</t>
  </si>
  <si>
    <t>Finspång-Kimstad</t>
  </si>
  <si>
    <t>Tenhult-Byarum</t>
  </si>
  <si>
    <t>Stigamo-Byarum</t>
  </si>
  <si>
    <t>Nässjö Central-Vaggeryd</t>
  </si>
  <si>
    <t>Malmbäck-Vaggeryd</t>
  </si>
  <si>
    <t>Vaggeryd-Värnamo</t>
  </si>
  <si>
    <t>Skillingaryd-Klevshult</t>
  </si>
  <si>
    <t>Värnamo-Furet</t>
  </si>
  <si>
    <t>Torup-Furet</t>
  </si>
  <si>
    <t>Månsarp-Byarum</t>
  </si>
  <si>
    <t>Byarum-Månsarp</t>
  </si>
  <si>
    <t>Byarum-Vaggeryd</t>
  </si>
  <si>
    <t>Hyltebruk-Torup</t>
  </si>
  <si>
    <t>Nässjö Central-Eksjö</t>
  </si>
  <si>
    <t>Eksjö-Nässjö Central</t>
  </si>
  <si>
    <t>Eksjö-Hultsfred</t>
  </si>
  <si>
    <t>Hjältevad-Hultsfred</t>
  </si>
  <si>
    <t>Nässjö Central-Vetlanda</t>
  </si>
  <si>
    <t>Vetlanda-Kvillsfors</t>
  </si>
  <si>
    <t>Älmhult-Olofström</t>
  </si>
  <si>
    <t>Kärrboda-Esseboda</t>
  </si>
  <si>
    <t>Olofström-Skörsemo</t>
  </si>
  <si>
    <t>Olofström-Kylinge</t>
  </si>
  <si>
    <t>Åstorp-Helsingborgs Godsbangård</t>
  </si>
  <si>
    <t>Åstorp-Bjuv</t>
  </si>
  <si>
    <t>Kattarp-Åstorp</t>
  </si>
  <si>
    <t>Hasslarp-Åstorp</t>
  </si>
  <si>
    <t>Åstorp-Hässleholm</t>
  </si>
  <si>
    <t>Finja-Hässleholm</t>
  </si>
  <si>
    <t>Hässleholm-Kristianstads Central</t>
  </si>
  <si>
    <t>Hässleholm-Attarp</t>
  </si>
  <si>
    <t>Kristianstads Central-Åhus</t>
  </si>
  <si>
    <t>Kristianstads Central-Sölvesborg</t>
  </si>
  <si>
    <t>Fjälkinge-Bromölla</t>
  </si>
  <si>
    <t>Skörsemo-Karlshamn</t>
  </si>
  <si>
    <t>Mörrum-Vekerum</t>
  </si>
  <si>
    <t>Karlshamn-Gullberna</t>
  </si>
  <si>
    <t>Nättraby-Ronneby</t>
  </si>
  <si>
    <t>Sölvesborg-Skörsemo</t>
  </si>
  <si>
    <t>Sölvesborg-Sandbäck</t>
  </si>
  <si>
    <t>Gullberna-Karlskrona Central</t>
  </si>
  <si>
    <t>Malmö central citytunneln-Hyllie</t>
  </si>
  <si>
    <t>Hyllie-Svågertorp</t>
  </si>
  <si>
    <t>Hyllie-Lernacken</t>
  </si>
  <si>
    <t>Lernacken-Copenhagen Airport</t>
  </si>
  <si>
    <t>Lernacken-Peberholm</t>
  </si>
  <si>
    <t>Svågertorp-Lernacken</t>
  </si>
  <si>
    <t>Fosieby-Svågertorp</t>
  </si>
  <si>
    <t>Lockarp-Svågertorp</t>
  </si>
  <si>
    <t>Lockarp-Ystad</t>
  </si>
  <si>
    <t>Vilhelmsborg-Ystad</t>
  </si>
  <si>
    <t>Ystad-Simrishamn</t>
  </si>
  <si>
    <t>Ystad-Tomelilla</t>
  </si>
  <si>
    <t>Risön-Dåva</t>
  </si>
  <si>
    <t>Mx0-Sävar</t>
  </si>
  <si>
    <t>Dåva-Umeå godsbangård</t>
  </si>
  <si>
    <t>Ersforsen-Umeå godsbangård</t>
  </si>
  <si>
    <t>Skellefteå-Risön</t>
  </si>
  <si>
    <t>Piteå-Skellefteå</t>
  </si>
  <si>
    <t>Piteå-Byske</t>
  </si>
  <si>
    <t>Notviken-Piteå</t>
  </si>
  <si>
    <t>Notviken-Norrfjärden</t>
  </si>
  <si>
    <t>Sekretess</t>
  </si>
  <si>
    <t>LASTBIL</t>
  </si>
  <si>
    <t>Prognos</t>
  </si>
  <si>
    <t>fordonskilometer</t>
  </si>
  <si>
    <t>2019-2045</t>
  </si>
  <si>
    <t>2019-2065</t>
  </si>
  <si>
    <t>[kvot]</t>
  </si>
  <si>
    <t>Län</t>
  </si>
  <si>
    <t>Alla vägar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</si>
  <si>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</si>
  <si>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</si>
  <si>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</si>
  <si>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</si>
  <si>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</si>
  <si>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</si>
  <si>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</si>
  <si>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</si>
  <si>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</si>
  <si>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</si>
  <si>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</si>
  <si>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</si>
  <si>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</si>
  <si>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</si>
  <si>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</si>
  <si>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</si>
  <si>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</si>
  <si>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</si>
  <si>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</si>
  <si>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</si>
  <si>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</si>
  <si>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Riket</t>
  </si>
  <si>
    <t>Hamn</t>
  </si>
  <si>
    <t>Luleå</t>
  </si>
  <si>
    <t>Sundsvall</t>
  </si>
  <si>
    <t>Umeå</t>
  </si>
  <si>
    <t>Gävle</t>
  </si>
  <si>
    <t>Grisslehamn</t>
  </si>
  <si>
    <t>Kapellskär</t>
  </si>
  <si>
    <t>Nynäshamn totalt</t>
  </si>
  <si>
    <t>Köping</t>
  </si>
  <si>
    <t>Västerås</t>
  </si>
  <si>
    <t>Norrköping</t>
  </si>
  <si>
    <t>Oxelösund</t>
  </si>
  <si>
    <t>Oskarshamn</t>
  </si>
  <si>
    <t>Visby</t>
  </si>
  <si>
    <t>Karlshamn</t>
  </si>
  <si>
    <t>Karlskrona</t>
  </si>
  <si>
    <t>Trelleborg</t>
  </si>
  <si>
    <t>Ystad</t>
  </si>
  <si>
    <t>Helsingborg</t>
  </si>
  <si>
    <t>Malmö</t>
  </si>
  <si>
    <t>Halmstad</t>
  </si>
  <si>
    <t>Varberg</t>
  </si>
  <si>
    <t>Göteborg</t>
  </si>
  <si>
    <t>Stenungsund</t>
  </si>
  <si>
    <t>Strömstad</t>
  </si>
  <si>
    <t>Totalt</t>
  </si>
  <si>
    <t>Kustområde</t>
  </si>
  <si>
    <t>1. Haparanda-Skellefteå</t>
  </si>
  <si>
    <t>2. Umeå-Sundsvall</t>
  </si>
  <si>
    <t>3. Hudiksvall-Gävle</t>
  </si>
  <si>
    <t>4. Norrtälje-Nynäshamn</t>
  </si>
  <si>
    <t>5. Uppsala-Eskilstuna (Mälaren)</t>
  </si>
  <si>
    <t>6. Södertälje-Norrköping</t>
  </si>
  <si>
    <t>7. Västervik-Kalmar</t>
  </si>
  <si>
    <t>8. Visby (Gotland)</t>
  </si>
  <si>
    <t>9. Karlskrona-Trelleborg</t>
  </si>
  <si>
    <t>10. Malmö-Helsingborg</t>
  </si>
  <si>
    <t>11. Halmstad-Varberg</t>
  </si>
  <si>
    <t>12. Göteborg(nedanför Trollhätte kanal)</t>
  </si>
  <si>
    <t>13. Stenungsund-Strömstad</t>
  </si>
  <si>
    <t>14. Trollhättan-Kristinehamn (Vänern)</t>
  </si>
  <si>
    <t>COM01</t>
  </si>
  <si>
    <t>COM02</t>
  </si>
  <si>
    <t>COM03</t>
  </si>
  <si>
    <t>COM04</t>
  </si>
  <si>
    <t>COM05</t>
  </si>
  <si>
    <t>COM06</t>
  </si>
  <si>
    <t>COM07</t>
  </si>
  <si>
    <t>COM08</t>
  </si>
  <si>
    <t>COM09</t>
  </si>
  <si>
    <t>COM10</t>
  </si>
  <si>
    <t>COM11</t>
  </si>
  <si>
    <t>COM12</t>
  </si>
  <si>
    <t>COM13</t>
  </si>
  <si>
    <t>COM14</t>
  </si>
  <si>
    <t>COM15</t>
  </si>
  <si>
    <t>COM16</t>
  </si>
  <si>
    <t>TOT</t>
  </si>
  <si>
    <t>Haparanda-SkellefteI</t>
  </si>
  <si>
    <t>Umee-Sundsvall</t>
  </si>
  <si>
    <t>Hudiksvall-Gsvle</t>
  </si>
  <si>
    <t>Norrt lje-Nyn</t>
  </si>
  <si>
    <t>Uppsala-Eskilstuna (MAlaren)</t>
  </si>
  <si>
    <t>Sodertrlje-Norrknping</t>
  </si>
  <si>
    <t>Vostervik-Kalmar</t>
  </si>
  <si>
    <t>Visby (Gotland)</t>
  </si>
  <si>
    <t>Karlskrona-Trelleborg</t>
  </si>
  <si>
    <t>Malml-Helsingborg</t>
  </si>
  <si>
    <t>Halmstad-Varberg</t>
  </si>
  <si>
    <t>Goteborg(nedanfgr Trollhrtte kanal)</t>
  </si>
  <si>
    <t>Stenungsund-Strgmstad</t>
  </si>
  <si>
    <t>Trollhrttan-Kristinehamn (Venern)</t>
  </si>
  <si>
    <t>Haparanda-Skellefte</t>
  </si>
  <si>
    <t>Uppsala-Eskilstuna (M</t>
  </si>
  <si>
    <t>Transporterad gods­mängd  /  Tonnes carried</t>
  </si>
  <si>
    <r>
      <t>2018</t>
    </r>
    <r>
      <rPr>
        <b/>
        <vertAlign val="superscript"/>
        <sz val="8"/>
        <rFont val="Arial"/>
        <family val="2"/>
      </rPr>
      <t xml:space="preserve"> 1</t>
    </r>
  </si>
  <si>
    <t>01. Produkter från jordbruk, skogsbruk och fiske /</t>
  </si>
  <si>
    <t>..</t>
  </si>
  <si>
    <t>Products of agriculture, forestry, and fishing products</t>
  </si>
  <si>
    <r>
      <t xml:space="preserve">02. Kol, råolja och naturgas / </t>
    </r>
    <r>
      <rPr>
        <i/>
        <sz val="8"/>
        <rFont val="Arial"/>
        <family val="2"/>
      </rPr>
      <t xml:space="preserve">	Coal and lignite, crude petroleum and natural gas</t>
    </r>
  </si>
  <si>
    <t>03. Malm och andra produkter från utvinning / Ore and other extracting products</t>
  </si>
  <si>
    <r>
      <t xml:space="preserve">04. Livsmedel, drycker och tobak / </t>
    </r>
    <r>
      <rPr>
        <i/>
        <sz val="8"/>
        <rFont val="Arial"/>
        <family val="2"/>
      </rPr>
      <t>Food products, beverages and tobacco</t>
    </r>
  </si>
  <si>
    <t>05. Textil och beklädnadsvaror, läder och lädervaror /</t>
  </si>
  <si>
    <t>Textiles and textile products, leather and leather products</t>
  </si>
  <si>
    <t>06. Trä samt varor av trä och kork (exkl. möbler), massa, papper och pappersvaror,</t>
  </si>
  <si>
    <r>
      <rPr>
        <sz val="8"/>
        <rFont val="Arial"/>
        <family val="2"/>
      </rPr>
      <t>trycksaker</t>
    </r>
    <r>
      <rPr>
        <i/>
        <sz val="8"/>
        <rFont val="Arial"/>
        <family val="2"/>
      </rPr>
      <t xml:space="preserve"> / Wood and products of wood and cork, pulp, paper, and paper products</t>
    </r>
  </si>
  <si>
    <t>07. Stenkolsprodukter och raffinerade petroleumprodukter /</t>
  </si>
  <si>
    <t>Coke and refined petroleum products</t>
  </si>
  <si>
    <t>08. Kemikalier, kemiska produkter, konstfiber, gummi- och plastvaror samt kärnbränsle /</t>
  </si>
  <si>
    <t xml:space="preserve">Chemicals, chemical products, man-made fibers, rubber and plastic products, nuclear fuel
   </t>
  </si>
  <si>
    <t>09. Andra icke-metalliska mineraliska produkter / Other non-metallic mineral products</t>
  </si>
  <si>
    <t>10. Metallvaror exklusive maskiner och utrustning /</t>
  </si>
  <si>
    <t>Basic metals, fabricated metal products, except machinery and equipment</t>
  </si>
  <si>
    <r>
      <t xml:space="preserve">11. Maskiner och instrument / </t>
    </r>
    <r>
      <rPr>
        <i/>
        <sz val="8"/>
        <rFont val="Arial"/>
        <family val="2"/>
      </rPr>
      <t>Machinery and equipment</t>
    </r>
  </si>
  <si>
    <r>
      <t xml:space="preserve">12. Transportutrustning / </t>
    </r>
    <r>
      <rPr>
        <i/>
        <sz val="8"/>
        <rFont val="Arial"/>
        <family val="2"/>
      </rPr>
      <t>Transport equipment</t>
    </r>
  </si>
  <si>
    <r>
      <t xml:space="preserve">13. Möbler och andra tillverkade varor / </t>
    </r>
    <r>
      <rPr>
        <i/>
        <sz val="8"/>
        <rFont val="Arial"/>
        <family val="2"/>
      </rPr>
      <t>Furniture and other manufactured goods</t>
    </r>
  </si>
  <si>
    <r>
      <t xml:space="preserve">14. Avfall och returråvara / </t>
    </r>
    <r>
      <rPr>
        <i/>
        <sz val="8"/>
        <rFont val="Arial"/>
        <family val="2"/>
      </rPr>
      <t>Secondary materials and recycling</t>
    </r>
  </si>
  <si>
    <r>
      <t xml:space="preserve">15. Post och paket / </t>
    </r>
    <r>
      <rPr>
        <i/>
        <sz val="8"/>
        <rFont val="Arial"/>
        <family val="2"/>
      </rPr>
      <t>Mail, parcels</t>
    </r>
  </si>
  <si>
    <t>16. Utrustning för transport och gods /</t>
  </si>
  <si>
    <t>Equipment and material utilized in the transport of goods</t>
  </si>
  <si>
    <r>
      <t xml:space="preserve">17. Flyttgods, fordon för reparation / </t>
    </r>
    <r>
      <rPr>
        <i/>
        <sz val="8"/>
        <rFont val="Arial"/>
        <family val="2"/>
      </rPr>
      <t>Goods moved in the course of office or</t>
    </r>
  </si>
  <si>
    <t>–</t>
  </si>
  <si>
    <t>household removals, motor vehicles being moved for repair</t>
  </si>
  <si>
    <r>
      <t xml:space="preserve">18. Styckegods och samlastat gods / </t>
    </r>
    <r>
      <rPr>
        <i/>
        <sz val="8"/>
        <rFont val="Arial"/>
        <family val="2"/>
      </rPr>
      <t>Grouped goods</t>
    </r>
  </si>
  <si>
    <r>
      <t xml:space="preserve">19. Oidentifierbart gods / </t>
    </r>
    <r>
      <rPr>
        <i/>
        <sz val="8"/>
        <rFont val="Arial"/>
        <family val="2"/>
      </rPr>
      <t>Unidentifiable goods</t>
    </r>
  </si>
  <si>
    <r>
      <t>20. Andra varor, ej tidigare specificerade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Other goods not elsewhere classified</t>
    </r>
  </si>
  <si>
    <r>
      <t xml:space="preserve">Totalt  /  </t>
    </r>
    <r>
      <rPr>
        <b/>
        <i/>
        <sz val="8"/>
        <rFont val="Arial"/>
        <family val="2"/>
      </rPr>
      <t>Total</t>
    </r>
  </si>
  <si>
    <t>Särredovisning av vissa varuslag</t>
  </si>
  <si>
    <r>
      <t>Rundvirke  /</t>
    </r>
    <r>
      <rPr>
        <i/>
        <sz val="8"/>
        <rFont val="Arial"/>
        <family val="2"/>
      </rPr>
      <t xml:space="preserve">  Round timber</t>
    </r>
  </si>
  <si>
    <r>
      <t xml:space="preserve">Sågade och hyvlade trävaror 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 Manufactured products of wood </t>
    </r>
  </si>
  <si>
    <r>
      <t>Flis, trä- och sågavfall  /</t>
    </r>
    <r>
      <rPr>
        <i/>
        <sz val="8"/>
        <rFont val="Arial"/>
        <family val="2"/>
      </rPr>
      <t xml:space="preserve">  Wood chips and waste wood</t>
    </r>
  </si>
  <si>
    <r>
      <t>Jord, grus, sten och sand  /</t>
    </r>
    <r>
      <rPr>
        <i/>
        <sz val="8"/>
        <rFont val="Arial"/>
        <family val="2"/>
      </rPr>
      <t xml:space="preserve">  Soil, gravel, stone and sand</t>
    </r>
  </si>
  <si>
    <r>
      <t xml:space="preserve">Papper, papp och varor därav  /  </t>
    </r>
    <r>
      <rPr>
        <i/>
        <sz val="8"/>
        <rFont val="Arial"/>
        <family val="2"/>
      </rPr>
      <t>Products of paper and pasteboard</t>
    </r>
  </si>
  <si>
    <t>Järnväg - Bansek</t>
  </si>
  <si>
    <t>Statistik från Trafikanalys 2008-2017</t>
  </si>
  <si>
    <t>Hargshamn</t>
  </si>
  <si>
    <t>Husum</t>
  </si>
  <si>
    <t>Piteå</t>
  </si>
  <si>
    <t>Skellefteå</t>
  </si>
  <si>
    <t>Storugns</t>
  </si>
  <si>
    <t>Uddevalla</t>
  </si>
  <si>
    <t>Namn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</si>
  <si>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</si>
  <si>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</si>
  <si>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</si>
  <si>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</si>
  <si>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</si>
  <si>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</si>
  <si>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</si>
  <si>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</si>
  <si>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</si>
  <si>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</si>
  <si>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</si>
  <si>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</si>
  <si>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</si>
  <si>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</si>
  <si>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</si>
  <si>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</si>
  <si>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</si>
  <si>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</si>
  <si>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</si>
  <si>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</si>
  <si>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</si>
  <si>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Bergkvara</t>
  </si>
  <si>
    <t>Bergs Oljehamn</t>
  </si>
  <si>
    <t>Brofjorden Scanraff</t>
  </si>
  <si>
    <t>Delta Terminal Söråker</t>
  </si>
  <si>
    <t>Falkenberg</t>
  </si>
  <si>
    <t>Gotlands hamnar (Exkl Visby)</t>
  </si>
  <si>
    <t>Härnösand</t>
  </si>
  <si>
    <t>Jättersön/Mönsterås</t>
  </si>
  <si>
    <t>Landskrona</t>
  </si>
  <si>
    <t>Lysekil</t>
  </si>
  <si>
    <t>Mälarhamnar</t>
  </si>
  <si>
    <t>Mälarhamnar varav Köping</t>
  </si>
  <si>
    <t>Mälarhamnar varav Västerås</t>
  </si>
  <si>
    <t>Norrsundet</t>
  </si>
  <si>
    <t>.</t>
  </si>
  <si>
    <t>Norrtälje</t>
  </si>
  <si>
    <t>Norvik</t>
  </si>
  <si>
    <t>varav Nynäshamn</t>
  </si>
  <si>
    <t>varav Nynäshamns oljehamn</t>
  </si>
  <si>
    <t>Skutskar</t>
  </si>
  <si>
    <t>Iggesund/Skärnäs terminal</t>
  </si>
  <si>
    <t>Slite/Slite industrihamn</t>
  </si>
  <si>
    <t>Smålandshamnar</t>
  </si>
  <si>
    <t>Söderhamn</t>
  </si>
  <si>
    <t>Södertälje</t>
  </si>
  <si>
    <t>Sölvesborg</t>
  </si>
  <si>
    <t>Vänerhamn</t>
  </si>
  <si>
    <t>Västervik</t>
  </si>
  <si>
    <t>Wallhamn</t>
  </si>
  <si>
    <t>Åhus</t>
  </si>
  <si>
    <t>Örnsköldsvik</t>
  </si>
  <si>
    <t>Sjöfart - TEN tec</t>
  </si>
  <si>
    <t>Statistik från Sveriges hamnar 1999-2019</t>
  </si>
  <si>
    <t>Lastade lossade ton per år (kton)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</si>
</sst>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_-;\-* #,##0_-;_-* &quot;-&quot;??_-;_-@_-"/>
    <numFmt numFmtId="165" formatCode="_-* #,##0.00\ _k_r_-;\-* #,##0.00\ _k_r_-;_-* &quot;-&quot;??\ _k_r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i/>
      <sz val="11"/>
      <color theme="1"/>
      <name val="Arial"/>
      <family val="2"/>
    </font>
    <font>
      <u/>
      <sz val="8"/>
      <color indexed="12"/>
      <name val="Arial"/>
      <family val="2"/>
    </font>
    <font>
      <sz val="14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i/>
      <u/>
      <sz val="10"/>
      <name val="Arial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2F6EA"/>
        <bgColor rgb="FF000000"/>
      </patternFill>
    </fill>
    <fill>
      <patternFill patternType="solid">
        <fgColor rgb="FFF7EAE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1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34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26" fillId="0" borderId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38" fillId="0" borderId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07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/>
    <xf numFmtId="0" fontId="0" fillId="0" borderId="1" xfId="0" applyBorder="1"/>
    <xf numFmtId="43" fontId="0" fillId="0" borderId="1" xfId="1" applyFont="1" applyBorder="1"/>
    <xf numFmtId="164" fontId="9" fillId="0" borderId="1" xfId="1" applyNumberFormat="1" applyFont="1" applyFill="1" applyBorder="1" applyAlignment="1">
      <alignment horizontal="right" wrapText="1"/>
    </xf>
    <xf numFmtId="43" fontId="9" fillId="0" borderId="1" xfId="1" applyFont="1" applyFill="1" applyBorder="1" applyAlignment="1">
      <alignment horizontal="center" wrapText="1"/>
    </xf>
    <xf numFmtId="164" fontId="0" fillId="0" borderId="0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0" fontId="15" fillId="0" borderId="5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2" fontId="17" fillId="5" borderId="6" xfId="0" applyNumberFormat="1" applyFont="1" applyFill="1" applyBorder="1" applyAlignment="1">
      <alignment horizontal="center" vertical="center"/>
    </xf>
    <xf numFmtId="2" fontId="17" fillId="6" borderId="12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2" fontId="17" fillId="5" borderId="4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2" fontId="17" fillId="5" borderId="10" xfId="0" applyNumberFormat="1" applyFont="1" applyFill="1" applyBorder="1" applyAlignment="1">
      <alignment horizontal="center" vertical="center"/>
    </xf>
    <xf numFmtId="2" fontId="17" fillId="6" borderId="11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2" fontId="19" fillId="5" borderId="1" xfId="0" applyNumberFormat="1" applyFont="1" applyFill="1" applyBorder="1" applyAlignment="1">
      <alignment horizontal="center" vertical="center"/>
    </xf>
    <xf numFmtId="2" fontId="19" fillId="6" borderId="14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wrapText="1"/>
    </xf>
    <xf numFmtId="0" fontId="21" fillId="7" borderId="1" xfId="0" applyFont="1" applyFill="1" applyBorder="1"/>
    <xf numFmtId="164" fontId="22" fillId="7" borderId="1" xfId="1" applyNumberFormat="1" applyFont="1" applyFill="1" applyBorder="1"/>
    <xf numFmtId="0" fontId="21" fillId="7" borderId="0" xfId="0" applyFont="1" applyFill="1"/>
    <xf numFmtId="164" fontId="22" fillId="7" borderId="0" xfId="1" applyNumberFormat="1" applyFont="1" applyFill="1" applyBorder="1"/>
    <xf numFmtId="0" fontId="2" fillId="7" borderId="1" xfId="0" applyFont="1" applyFill="1" applyBorder="1"/>
    <xf numFmtId="0" fontId="0" fillId="7" borderId="1" xfId="0" applyFill="1" applyBorder="1"/>
    <xf numFmtId="164" fontId="0" fillId="7" borderId="1" xfId="1" applyNumberFormat="1" applyFont="1" applyFill="1" applyBorder="1"/>
    <xf numFmtId="164" fontId="9" fillId="7" borderId="1" xfId="1" applyNumberFormat="1" applyFont="1" applyFill="1" applyBorder="1" applyAlignment="1">
      <alignment horizontal="right" wrapText="1"/>
    </xf>
    <xf numFmtId="0" fontId="0" fillId="7" borderId="0" xfId="0" applyFill="1"/>
    <xf numFmtId="164" fontId="0" fillId="7" borderId="0" xfId="0" applyNumberFormat="1" applyFill="1"/>
    <xf numFmtId="0" fontId="9" fillId="2" borderId="15" xfId="4" applyFont="1" applyFill="1" applyBorder="1" applyAlignment="1">
      <alignment horizontal="center"/>
    </xf>
    <xf numFmtId="0" fontId="9" fillId="0" borderId="3" xfId="4" applyFont="1" applyBorder="1" applyAlignment="1">
      <alignment horizontal="right" wrapText="1"/>
    </xf>
    <xf numFmtId="0" fontId="9" fillId="0" borderId="3" xfId="4" applyFont="1" applyBorder="1" applyAlignment="1">
      <alignment wrapText="1"/>
    </xf>
    <xf numFmtId="9" fontId="1" fillId="0" borderId="0" xfId="2"/>
    <xf numFmtId="0" fontId="23" fillId="8" borderId="15" xfId="4" applyFont="1" applyFill="1" applyBorder="1" applyAlignment="1">
      <alignment horizontal="center"/>
    </xf>
    <xf numFmtId="0" fontId="9" fillId="2" borderId="15" xfId="5" applyFont="1" applyFill="1" applyBorder="1" applyAlignment="1">
      <alignment horizontal="center"/>
    </xf>
    <xf numFmtId="0" fontId="9" fillId="0" borderId="3" xfId="5" applyFont="1" applyBorder="1" applyAlignment="1">
      <alignment horizontal="right" wrapText="1"/>
    </xf>
    <xf numFmtId="0" fontId="9" fillId="0" borderId="3" xfId="5" applyFont="1" applyBorder="1" applyAlignment="1">
      <alignment wrapText="1"/>
    </xf>
    <xf numFmtId="0" fontId="23" fillId="8" borderId="15" xfId="5" applyFont="1" applyFill="1" applyBorder="1" applyAlignment="1">
      <alignment horizontal="center"/>
    </xf>
    <xf numFmtId="0" fontId="0" fillId="0" borderId="0" xfId="0"/>
    <xf numFmtId="0" fontId="14" fillId="7" borderId="0" xfId="0" applyFont="1" applyFill="1" applyAlignment="1">
      <alignment vertical="center"/>
    </xf>
    <xf numFmtId="0" fontId="14" fillId="7" borderId="0" xfId="0" applyFont="1" applyFill="1" applyAlignment="1">
      <alignment horizontal="right" vertical="center"/>
    </xf>
    <xf numFmtId="0" fontId="30" fillId="7" borderId="0" xfId="0" applyFont="1" applyFill="1" applyAlignment="1">
      <alignment vertical="center"/>
    </xf>
    <xf numFmtId="3" fontId="31" fillId="7" borderId="0" xfId="0" applyNumberFormat="1" applyFont="1" applyFill="1" applyAlignment="1">
      <alignment horizontal="left" vertical="center"/>
    </xf>
    <xf numFmtId="0" fontId="14" fillId="7" borderId="0" xfId="0" applyFont="1" applyFill="1" applyAlignment="1">
      <alignment horizontal="left" vertical="center"/>
    </xf>
    <xf numFmtId="3" fontId="14" fillId="7" borderId="0" xfId="0" applyNumberFormat="1" applyFont="1" applyFill="1" applyAlignment="1">
      <alignment vertical="center"/>
    </xf>
    <xf numFmtId="0" fontId="27" fillId="7" borderId="0" xfId="0" applyFont="1" applyFill="1" applyAlignment="1">
      <alignment vertical="center"/>
    </xf>
    <xf numFmtId="3" fontId="32" fillId="7" borderId="0" xfId="0" applyNumberFormat="1" applyFont="1" applyFill="1" applyAlignment="1">
      <alignment horizontal="left" vertical="center"/>
    </xf>
    <xf numFmtId="0" fontId="30" fillId="7" borderId="0" xfId="0" applyFont="1" applyFill="1" applyAlignment="1">
      <alignment horizontal="left" vertical="center"/>
    </xf>
    <xf numFmtId="3" fontId="14" fillId="7" borderId="0" xfId="0" applyNumberFormat="1" applyFont="1" applyFill="1" applyAlignment="1">
      <alignment horizontal="right" vertical="center"/>
    </xf>
    <xf numFmtId="0" fontId="31" fillId="7" borderId="0" xfId="0" applyFont="1" applyFill="1" applyAlignment="1">
      <alignment horizontal="left" vertical="center"/>
    </xf>
    <xf numFmtId="0" fontId="30" fillId="7" borderId="17" xfId="0" applyFont="1" applyFill="1" applyBorder="1" applyAlignment="1">
      <alignment horizontal="right" vertical="center"/>
    </xf>
    <xf numFmtId="3" fontId="32" fillId="7" borderId="17" xfId="0" applyNumberFormat="1" applyFont="1" applyFill="1" applyBorder="1" applyAlignment="1">
      <alignment horizontal="left" vertical="center"/>
    </xf>
    <xf numFmtId="0" fontId="14" fillId="7" borderId="0" xfId="0" applyFont="1" applyFill="1" applyAlignment="1">
      <alignment vertical="center" wrapText="1"/>
    </xf>
    <xf numFmtId="3" fontId="30" fillId="7" borderId="0" xfId="0" applyNumberFormat="1" applyFont="1" applyFill="1" applyAlignment="1">
      <alignment horizontal="right" vertical="center"/>
    </xf>
    <xf numFmtId="3" fontId="30" fillId="7" borderId="17" xfId="0" applyNumberFormat="1" applyFont="1" applyFill="1" applyBorder="1" applyAlignment="1">
      <alignment horizontal="right" vertical="center"/>
    </xf>
    <xf numFmtId="0" fontId="27" fillId="7" borderId="0" xfId="0" applyFont="1" applyFill="1" applyAlignment="1">
      <alignment vertical="center" wrapText="1"/>
    </xf>
    <xf numFmtId="0" fontId="14" fillId="7" borderId="12" xfId="0" applyFont="1" applyFill="1" applyBorder="1" applyAlignment="1">
      <alignment horizontal="right" vertical="center"/>
    </xf>
    <xf numFmtId="0" fontId="30" fillId="7" borderId="12" xfId="0" applyFont="1" applyFill="1" applyBorder="1" applyAlignment="1">
      <alignment horizontal="right" vertical="center"/>
    </xf>
    <xf numFmtId="3" fontId="30" fillId="7" borderId="7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4" fillId="7" borderId="7" xfId="0" applyNumberFormat="1" applyFont="1" applyFill="1" applyBorder="1" applyAlignment="1">
      <alignment horizontal="right" vertical="center"/>
    </xf>
    <xf numFmtId="0" fontId="27" fillId="7" borderId="0" xfId="0" applyFont="1" applyFill="1" applyAlignment="1">
      <alignment vertical="top" wrapText="1"/>
    </xf>
    <xf numFmtId="0" fontId="14" fillId="7" borderId="0" xfId="0" applyFont="1" applyFill="1" applyAlignment="1">
      <alignment vertical="top" wrapText="1"/>
    </xf>
    <xf numFmtId="3" fontId="14" fillId="7" borderId="0" xfId="0" applyNumberFormat="1" applyFont="1" applyFill="1" applyAlignment="1">
      <alignment horizontal="right" vertical="top"/>
    </xf>
    <xf numFmtId="0" fontId="14" fillId="7" borderId="0" xfId="0" applyFont="1" applyFill="1" applyAlignment="1">
      <alignment horizontal="right" vertical="top"/>
    </xf>
    <xf numFmtId="3" fontId="14" fillId="7" borderId="7" xfId="0" applyNumberFormat="1" applyFont="1" applyFill="1" applyBorder="1" applyAlignment="1">
      <alignment horizontal="right" vertical="top"/>
    </xf>
    <xf numFmtId="0" fontId="28" fillId="7" borderId="16" xfId="0" applyFont="1" applyFill="1" applyBorder="1" applyAlignment="1">
      <alignment horizontal="center" vertical="center"/>
    </xf>
    <xf numFmtId="0" fontId="33" fillId="7" borderId="0" xfId="0" applyFont="1" applyFill="1" applyAlignment="1">
      <alignment horizontal="left" vertical="top" wrapText="1"/>
    </xf>
    <xf numFmtId="0" fontId="35" fillId="0" borderId="0" xfId="0" applyFont="1"/>
    <xf numFmtId="0" fontId="12" fillId="7" borderId="0" xfId="0" applyFont="1" applyFill="1" applyAlignment="1">
      <alignment horizontal="center"/>
    </xf>
    <xf numFmtId="0" fontId="13" fillId="7" borderId="0" xfId="0" applyFont="1" applyFill="1"/>
    <xf numFmtId="0" fontId="11" fillId="7" borderId="1" xfId="3" applyFont="1" applyFill="1" applyBorder="1" applyAlignment="1">
      <alignment horizontal="right" wrapText="1"/>
    </xf>
    <xf numFmtId="0" fontId="11" fillId="7" borderId="1" xfId="3" applyFont="1" applyFill="1" applyBorder="1" applyAlignment="1">
      <alignment wrapText="1"/>
    </xf>
    <xf numFmtId="164" fontId="11" fillId="7" borderId="1" xfId="1" applyNumberFormat="1" applyFont="1" applyFill="1" applyBorder="1" applyAlignment="1">
      <alignment horizontal="right" wrapText="1"/>
    </xf>
    <xf numFmtId="0" fontId="11" fillId="7" borderId="3" xfId="3" applyFont="1" applyFill="1" applyBorder="1" applyAlignment="1">
      <alignment wrapText="1"/>
    </xf>
    <xf numFmtId="0" fontId="11" fillId="7" borderId="3" xfId="3" applyFont="1" applyFill="1" applyBorder="1" applyAlignment="1">
      <alignment horizontal="right" wrapText="1"/>
    </xf>
    <xf numFmtId="0" fontId="11" fillId="7" borderId="4" xfId="3" applyFont="1" applyFill="1" applyBorder="1" applyAlignment="1">
      <alignment wrapText="1"/>
    </xf>
    <xf numFmtId="0" fontId="14" fillId="7" borderId="1" xfId="3" applyFont="1" applyFill="1" applyBorder="1"/>
    <xf numFmtId="0" fontId="11" fillId="9" borderId="2" xfId="3" applyFont="1" applyFill="1" applyBorder="1" applyAlignment="1">
      <alignment horizontal="center"/>
    </xf>
    <xf numFmtId="0" fontId="11" fillId="9" borderId="1" xfId="3" applyFont="1" applyFill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30" fillId="7" borderId="0" xfId="0" applyFont="1" applyFill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</cellXfs>
  <cellStyles count="119">
    <cellStyle name="Hyperlink" xfId="53" xr:uid="{E986E21D-9C85-40DC-8BDE-AB50F22173D4}"/>
    <cellStyle name="Hyperlänk 2" xfId="7" xr:uid="{59080C71-6818-4E01-BC55-06DFA08624EF}"/>
    <cellStyle name="Hyperlänk 2 2" xfId="19" xr:uid="{8541CB44-97F8-4641-91F5-8D38F59117A9}"/>
    <cellStyle name="Hyperlänk 2 2 2" xfId="36" xr:uid="{59622165-BA32-4C8A-ACA0-218A7060629E}"/>
    <cellStyle name="Hyperlänk 3" xfId="52" xr:uid="{AAE18365-FDDD-490C-9F44-7F50231212BD}"/>
    <cellStyle name="Hyperlänk 4" xfId="34" xr:uid="{E4D5BF94-D537-4E94-B7CF-A91DBAEF92AD}"/>
    <cellStyle name="Hyperlänk 5" xfId="20" xr:uid="{1B21C40E-D9B3-4BC9-B49A-05FEB1D377C3}"/>
    <cellStyle name="Normal" xfId="0" builtinId="0"/>
    <cellStyle name="Normal 2" xfId="6" xr:uid="{33267C32-65C4-4FF5-9C92-F003A5019FB5}"/>
    <cellStyle name="Normal 2 2" xfId="12" xr:uid="{90110BA0-AB4E-4A14-BE44-BF027A902F7B}"/>
    <cellStyle name="Normal 2 2 2" xfId="47" xr:uid="{77744CC6-5C24-448B-99D4-5E95208E0914}"/>
    <cellStyle name="Normal 2 2 2 2" xfId="77" xr:uid="{3DE4610F-CC02-4D4B-BB75-331E852DC239}"/>
    <cellStyle name="Normal 2 2 3" xfId="62" xr:uid="{5B0ACBFD-FC12-4680-A518-2149F28B12DA}"/>
    <cellStyle name="Normal 2 2 4" xfId="26" xr:uid="{E00F17D0-1F4A-47B6-88E6-8FA67DCE4720}"/>
    <cellStyle name="Normal 2 3" xfId="37" xr:uid="{D128369C-0145-4EA5-94E1-A95A4BAECCC2}"/>
    <cellStyle name="Normal 2 4" xfId="43" xr:uid="{5EE0136F-B237-43A3-A6D4-61A573D75EF6}"/>
    <cellStyle name="Normal 2 4 2" xfId="73" xr:uid="{8E29AB3C-2C94-4B51-81A7-3F85D97600E3}"/>
    <cellStyle name="Normal 2 5" xfId="58" xr:uid="{C5EB79CC-B7AD-4406-B96B-6ACC94142171}"/>
    <cellStyle name="Normal 2 6" xfId="21" xr:uid="{D613C38B-4B21-4964-9BF5-E8D7E618A90A}"/>
    <cellStyle name="Normal 3" xfId="10" xr:uid="{D725FE6C-02C4-4E17-BE71-8B6627069497}"/>
    <cellStyle name="Normal 3 2" xfId="28" xr:uid="{F0F6B69E-FB2F-45AB-B76F-C0C21030010B}"/>
    <cellStyle name="Normal 3 2 2" xfId="49" xr:uid="{421AE2C8-4DC0-4A06-A586-F2D442EB7FEA}"/>
    <cellStyle name="Normal 3 2 2 2" xfId="41" xr:uid="{D9F0D9DF-3912-4838-876F-5BC744984461}"/>
    <cellStyle name="Normal 3 2 2 2 2" xfId="56" xr:uid="{F9A36682-0F56-46E3-A35C-4B0CC55D51F1}"/>
    <cellStyle name="Normal 3 2 2 2 2 2" xfId="93" xr:uid="{850AE22E-4914-4C24-B58D-823EFA4CD6D6}"/>
    <cellStyle name="Normal 3 2 2 2 2 3" xfId="118" xr:uid="{CA6C289C-61A2-4B0F-8BA9-25422D65A8A4}"/>
    <cellStyle name="Normal 3 2 2 2 3" xfId="71" xr:uid="{EF568431-63AF-4877-A299-67326AE9BC4F}"/>
    <cellStyle name="Normal 3 2 2 3" xfId="89" xr:uid="{8CEF4C83-EA65-4FB6-BB63-4A0C2CEF748E}"/>
    <cellStyle name="Normal 3 2 2 4" xfId="79" xr:uid="{01490F69-CC96-49D8-8FC2-6D173E1879B0}"/>
    <cellStyle name="Normal 3 2 3" xfId="90" xr:uid="{DDAEC38F-24A4-4FC5-86A3-FA3612969242}"/>
    <cellStyle name="Normal 3 2 3 2" xfId="92" xr:uid="{530E0675-82D1-4EA5-A0F7-2CAFA4CEFD55}"/>
    <cellStyle name="Normal 3 2 3 2 2" xfId="99" xr:uid="{C948B41D-4235-4212-ADE5-566EE0A3A195}"/>
    <cellStyle name="Normal 3 2 3 2 2 2" xfId="101" xr:uid="{44B0DCA2-8535-4F14-808E-3B4E228E850D}"/>
    <cellStyle name="Normal 3 2 3 2 2 2 2" xfId="35" xr:uid="{DB979FFD-2B73-4415-BA16-273667D63CB5}"/>
    <cellStyle name="Normal 3 2 3 2 2 2 2 2" xfId="104" xr:uid="{3C1BF73A-E70F-4B4C-9B43-CFA0C996B8CD}"/>
    <cellStyle name="Normal 3 2 3 2 2 2 2 3" xfId="68" xr:uid="{3942C733-610A-40D1-871F-846A203DA0D8}"/>
    <cellStyle name="Normal 3 2 3 3" xfId="96" xr:uid="{C6FAB57C-6756-45A5-8411-BDEEEBE85D72}"/>
    <cellStyle name="Normal 3 2 3 4" xfId="97" xr:uid="{4312D7F1-AD8A-4D88-817A-20498EFBC110}"/>
    <cellStyle name="Normal 3 2 3 4 2" xfId="102" xr:uid="{C35E86B3-068E-4974-B439-68853C01D4E7}"/>
    <cellStyle name="Normal 3 2 4" xfId="87" xr:uid="{91430F04-1A7F-446B-A3A3-222224AB1AE2}"/>
    <cellStyle name="Normal 3 2 5" xfId="64" xr:uid="{EF8B9F57-991E-4F2A-A88D-B8A926868F36}"/>
    <cellStyle name="Normal 3 3" xfId="45" xr:uid="{1CC97A44-6CF2-4E8C-8BC9-65B73174CBD0}"/>
    <cellStyle name="Normal 3 3 2" xfId="75" xr:uid="{0090CA7F-2030-4E65-8805-FC0909B01FAC}"/>
    <cellStyle name="Normal 3 4" xfId="30" xr:uid="{6AD63959-4F8D-486D-B7C6-8A6CC6DB7D37}"/>
    <cellStyle name="Normal 3 4 2" xfId="42" xr:uid="{82439D01-7E1D-498B-BFCA-10846CBDE89D}"/>
    <cellStyle name="Normal 3 4 2 2" xfId="72" xr:uid="{E2221575-7563-473D-8A2F-F269E6B065D7}"/>
    <cellStyle name="Normal 3 4 3" xfId="51" xr:uid="{F4C45FF8-B442-4610-83AE-3FA8121E2659}"/>
    <cellStyle name="Normal 3 4 3 2" xfId="81" xr:uid="{A61C00DA-4872-4130-AB51-652EF222C628}"/>
    <cellStyle name="Normal 3 4 4" xfId="66" xr:uid="{1B062594-B788-4A39-BAF3-47193ADAB3E6}"/>
    <cellStyle name="Normal 3 4 5" xfId="117" xr:uid="{42C1C42E-2BF8-4087-9A54-498BEBDC525B}"/>
    <cellStyle name="Normal 3 5" xfId="85" xr:uid="{054ECE5C-47C2-41BA-8164-64752319F0FE}"/>
    <cellStyle name="Normal 3 6" xfId="60" xr:uid="{014A708A-4671-4448-BEDA-8BC329B651DA}"/>
    <cellStyle name="Normal 3 7" xfId="22" xr:uid="{3D6E5BE6-E00B-4313-81CF-59646890D324}"/>
    <cellStyle name="Normal 4" xfId="11" xr:uid="{5E6FF531-C298-4EC6-85E0-04DB0035B60D}"/>
    <cellStyle name="Normal 4 2" xfId="18" xr:uid="{1D4279F6-ED55-4F93-AE47-A7ED35FB5E56}"/>
    <cellStyle name="Normal 4 2 2" xfId="94" xr:uid="{FD732053-5845-43AF-925C-E02D7177EA8C}"/>
    <cellStyle name="Normal 4 2 3" xfId="83" xr:uid="{E115DCBF-CD1B-4D09-BED6-69A0516B4AC3}"/>
    <cellStyle name="Normal 4 2 4" xfId="55" xr:uid="{EDE08517-6AF5-44B2-AAD2-2BE07F521CB0}"/>
    <cellStyle name="Normal 4 3" xfId="88" xr:uid="{23B15FAB-F2A7-4F83-A55C-3C81B129B6AF}"/>
    <cellStyle name="Normal 4 4" xfId="69" xr:uid="{4A3E0E0B-2D48-4EF4-81E4-1057A96913AA}"/>
    <cellStyle name="Normal 4 5" xfId="39" xr:uid="{4B9EC26E-FC4F-41BF-BB69-A03E00385F17}"/>
    <cellStyle name="Normal 5" xfId="13" xr:uid="{2DF3D4CD-B5FF-4A84-8838-D13FEE9E7BA6}"/>
    <cellStyle name="Normal 5 2" xfId="14" xr:uid="{A2930DF4-8AF3-4123-935D-AA5724E1E6CF}"/>
    <cellStyle name="Normal 5 2 2" xfId="100" xr:uid="{259377C7-0713-4230-8271-80AE03A35169}"/>
    <cellStyle name="Normal 5 2 2 2" xfId="33" xr:uid="{E77E06E1-012B-4D4B-A4AC-6CB54CBD3F0E}"/>
    <cellStyle name="Normal 5 2 2 2 2" xfId="57" xr:uid="{9E441195-4735-4CA7-A86E-3E83BF44EA5A}"/>
    <cellStyle name="Normal 5 2 2 2 2 2" xfId="103" xr:uid="{36011687-39F1-4E44-997A-A5B678C1E4F9}"/>
    <cellStyle name="Normal 5 2 2 2 3" xfId="67" xr:uid="{EA4FFBC6-E06D-4381-A08D-A6B9518D2B2E}"/>
    <cellStyle name="Normal 5 2 3" xfId="98" xr:uid="{6408B68B-20E5-4FC6-BDFD-31799DE98D21}"/>
    <cellStyle name="Normal 5 3" xfId="17" xr:uid="{5CD84AEB-5D1C-49B8-A466-CED4219D4FED}"/>
    <cellStyle name="Normal 5 4" xfId="91" xr:uid="{0B5D49C4-E205-4F56-A3EE-3939F06C0A71}"/>
    <cellStyle name="Normal 6" xfId="15" xr:uid="{C76AB693-0E5C-4592-A4F2-EBED9622FD43}"/>
    <cellStyle name="Normal 6 2" xfId="38" xr:uid="{5F8FF2AA-3F13-4D88-850B-808F1817663F}"/>
    <cellStyle name="Normal 6 3" xfId="32" xr:uid="{22F33233-DD4B-4D9F-954B-818DDF0AC66D}"/>
    <cellStyle name="Normal 7" xfId="16" xr:uid="{EA0FAFAA-0DAE-4D72-AADC-8E36889311DF}"/>
    <cellStyle name="Normal 7 2" xfId="82" xr:uid="{2948EBA8-E34A-4517-B3CB-F163717F2D0F}"/>
    <cellStyle name="Normal 7 3" xfId="54" xr:uid="{40CD5788-26D2-4F64-BD5E-ED9C9C936E5A}"/>
    <cellStyle name="Normal 8" xfId="84" xr:uid="{99E87BCF-552D-458D-B016-02350ECAC7CD}"/>
    <cellStyle name="Normal_Basår (underlag)_1" xfId="4" xr:uid="{818F9CAF-5165-4C36-9046-B82C4113D256}"/>
    <cellStyle name="Normal_Beräkningsår (underlag)_1" xfId="5" xr:uid="{3884A6F1-FB65-4F45-B909-A55810C2D0FE}"/>
    <cellStyle name="Normal_R2" xfId="3" xr:uid="{651E0451-3E59-4B01-ACEB-E3F9C01EBA1A}"/>
    <cellStyle name="Procent" xfId="2" builtinId="5"/>
    <cellStyle name="Procent 2" xfId="8" xr:uid="{CCF08141-85A6-48E3-ABED-8144C4A7CA5B}"/>
    <cellStyle name="Procent 2 2" xfId="23" xr:uid="{C601E503-3E39-4D4D-831A-39388672FD1A}"/>
    <cellStyle name="Procent 3" xfId="25" xr:uid="{30648C1D-22FB-4BC9-9C62-8BB9B622CD3C}"/>
    <cellStyle name="Procent 3 2" xfId="29" xr:uid="{DA1BE08E-C006-4CDE-A298-7D4ADCF5E72E}"/>
    <cellStyle name="Procent 3 2 2" xfId="50" xr:uid="{C44D1C09-C83C-443F-8DC6-7C95DFE2DD88}"/>
    <cellStyle name="Procent 3 2 2 2" xfId="80" xr:uid="{39CC6E88-61CF-47DD-A46D-4B72AE4777F7}"/>
    <cellStyle name="Procent 3 2 3" xfId="65" xr:uid="{D6FA473C-763D-4EA4-9FA1-B06FD76B8AB6}"/>
    <cellStyle name="Procent 3 3" xfId="46" xr:uid="{46262807-D0C1-4A13-9793-D6F31F55605F}"/>
    <cellStyle name="Procent 3 3 2" xfId="76" xr:uid="{7C35A77F-1F5B-4EA9-90E3-6B5190A81B89}"/>
    <cellStyle name="Procent 3 4" xfId="61" xr:uid="{57F88CF1-D1FE-4BD9-AB00-F01FFCD61678}"/>
    <cellStyle name="Procent 4" xfId="40" xr:uid="{DF033735-6B92-4456-8A44-392FC45290C7}"/>
    <cellStyle name="Procent 4 2" xfId="70" xr:uid="{DC5E947F-51E6-44C6-AF1B-97A1AD039319}"/>
    <cellStyle name="Procent 5" xfId="105" xr:uid="{A7340F03-D00C-4DD4-994F-1E1A6F463965}"/>
    <cellStyle name="Procent 6" xfId="31" xr:uid="{AF5CE292-1731-49D2-A153-D846D4D6F3DA}"/>
    <cellStyle name="Resultat" xfId="24" xr:uid="{3387C64E-194B-4CB1-9F57-588AE3D18434}"/>
    <cellStyle name="Tusental" xfId="1" builtinId="3"/>
    <cellStyle name="Tusental 2" xfId="9" xr:uid="{0F79441C-8F0A-4A04-9FCB-A5BA392CBA2C}"/>
    <cellStyle name="Tusental 2 2" xfId="27" xr:uid="{EA9664C5-1C4B-4D96-808E-438BD1E3F876}"/>
    <cellStyle name="Tusental 2 2 2" xfId="48" xr:uid="{2C1D894C-4CF0-4315-BB5A-B646E47B242A}"/>
    <cellStyle name="Tusental 2 2 2 2" xfId="107" xr:uid="{520A216A-A791-4098-B830-A72F020BAE7E}"/>
    <cellStyle name="Tusental 2 2 2 3" xfId="78" xr:uid="{862E83A2-737E-4CAA-99E2-777BBF8E4575}"/>
    <cellStyle name="Tusental 2 2 3" xfId="109" xr:uid="{143A8974-61CD-4BFE-9D69-604E9B5C80C7}"/>
    <cellStyle name="Tusental 2 2 4" xfId="112" xr:uid="{8949B474-1871-4376-8B97-381F65CFB2CB}"/>
    <cellStyle name="Tusental 2 2 5" xfId="115" xr:uid="{99B5A238-BFCD-457B-AD6F-C11C44142E27}"/>
    <cellStyle name="Tusental 2 2 6" xfId="95" xr:uid="{31F42F2C-FFD3-44D3-8CBC-92544B548A71}"/>
    <cellStyle name="Tusental 2 2 7" xfId="63" xr:uid="{6B110123-82F4-4329-BC90-A6CBD1130EB1}"/>
    <cellStyle name="Tusental 2 3" xfId="44" xr:uid="{54E81ADD-4B55-4B51-8891-FE9EE9AB808A}"/>
    <cellStyle name="Tusental 2 3 2" xfId="106" xr:uid="{A2C25F51-E922-4A71-B79E-EADAE80C9290}"/>
    <cellStyle name="Tusental 2 3 3" xfId="74" xr:uid="{340C5A90-5567-4D2E-8E6E-62DB08133312}"/>
    <cellStyle name="Tusental 2 4" xfId="108" xr:uid="{0D8150A1-339A-495C-A925-17B0F9E46052}"/>
    <cellStyle name="Tusental 2 5" xfId="111" xr:uid="{5C39D665-BCE2-42AB-A282-9E3610041DFB}"/>
    <cellStyle name="Tusental 2 6" xfId="114" xr:uid="{8EC53530-6AF5-4123-B07D-1F5F381777D3}"/>
    <cellStyle name="Tusental 2 7" xfId="86" xr:uid="{03CF78BB-76FE-4C2E-84A0-011F199F3E78}"/>
    <cellStyle name="Tusental 2 8" xfId="59" xr:uid="{13F3621D-4D2F-4CD1-B946-DC8CC75B1181}"/>
    <cellStyle name="Valuta 2" xfId="110" xr:uid="{CBD346E0-C726-4CA4-85E3-45BB96234D42}"/>
    <cellStyle name="Valuta 2 2" xfId="113" xr:uid="{A3D013C0-6384-497D-85EB-E7ACF40D19B2}"/>
    <cellStyle name="Valuta 2 3" xfId="116" xr:uid="{6D14DB7B-2D74-4619-B420-F6DFAFD872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fikverket/Samgods/2024/TEN/TEN-T%20Hamn%20Analys_240206_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ell Information"/>
      <sheetName val="Resultat Hamnar"/>
      <sheetName val="COPY Resultat Hamnar"/>
      <sheetName val="COPY Beräkningsår (resultat)"/>
      <sheetName val="Resultat Hamnområden"/>
      <sheetName val="HamnData"/>
      <sheetName val="Ändringslogg hamndata"/>
      <sheetName val="Nyckel"/>
      <sheetName val="Aggregerad Hamndata"/>
      <sheetName val="BNP"/>
      <sheetName val="Hamnar"/>
      <sheetName val="Hamnområde"/>
      <sheetName val="Beräkningsparameterar"/>
      <sheetName val="Beräkningsscenario"/>
      <sheetName val="Basår (underlag)"/>
      <sheetName val="Beräkningsår (underlag)"/>
      <sheetName val="Beräkningsår (resultat)"/>
      <sheetName val="Blad1"/>
      <sheetName val="TEN-T Hamn Analys_240206_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Hamn_id</v>
          </cell>
          <cell r="B1" t="str">
            <v>Hamn (Hamndata fliken)</v>
          </cell>
        </row>
        <row r="2">
          <cell r="A2">
            <v>1</v>
          </cell>
          <cell r="B2" t="str">
            <v>Luleå</v>
          </cell>
        </row>
        <row r="3">
          <cell r="A3">
            <v>2</v>
          </cell>
          <cell r="B3" t="str">
            <v>Piteå</v>
          </cell>
        </row>
        <row r="4">
          <cell r="A4">
            <v>3</v>
          </cell>
          <cell r="B4" t="str">
            <v>Skellefteå</v>
          </cell>
        </row>
        <row r="5">
          <cell r="A5">
            <v>4</v>
          </cell>
          <cell r="B5" t="str">
            <v>Delta Terminal Söråker</v>
          </cell>
        </row>
        <row r="6">
          <cell r="A6">
            <v>5</v>
          </cell>
          <cell r="B6" t="str">
            <v>Husum</v>
          </cell>
        </row>
        <row r="7">
          <cell r="A7">
            <v>6</v>
          </cell>
          <cell r="B7" t="str">
            <v>Härnösand</v>
          </cell>
        </row>
        <row r="8">
          <cell r="A8">
            <v>7</v>
          </cell>
          <cell r="B8" t="str">
            <v>Örnsköldsvik</v>
          </cell>
        </row>
        <row r="9">
          <cell r="A9">
            <v>8</v>
          </cell>
          <cell r="B9" t="str">
            <v>Sundsvall</v>
          </cell>
        </row>
        <row r="10">
          <cell r="A10">
            <v>9</v>
          </cell>
          <cell r="B10" t="str">
            <v>Umeå</v>
          </cell>
        </row>
        <row r="11">
          <cell r="A11">
            <v>10</v>
          </cell>
          <cell r="B11" t="str">
            <v>Övriga Umeå Sundsvall</v>
          </cell>
        </row>
        <row r="12">
          <cell r="A12">
            <v>11</v>
          </cell>
          <cell r="B12" t="str">
            <v>Iggesund/Skärnäs terminal</v>
          </cell>
        </row>
        <row r="13">
          <cell r="A13">
            <v>12</v>
          </cell>
          <cell r="B13" t="str">
            <v>Norrsundet</v>
          </cell>
        </row>
        <row r="14">
          <cell r="A14">
            <v>13</v>
          </cell>
          <cell r="B14" t="str">
            <v>Skutskar</v>
          </cell>
        </row>
        <row r="15">
          <cell r="A15">
            <v>14</v>
          </cell>
          <cell r="B15" t="str">
            <v>Gävle</v>
          </cell>
        </row>
        <row r="16">
          <cell r="A16">
            <v>15</v>
          </cell>
          <cell r="B16" t="str">
            <v>Söderhamn</v>
          </cell>
        </row>
        <row r="17">
          <cell r="A17">
            <v>16</v>
          </cell>
          <cell r="B17" t="str">
            <v>Övriga Hudiksvall Gävle</v>
          </cell>
        </row>
        <row r="18">
          <cell r="A18">
            <v>17</v>
          </cell>
          <cell r="B18" t="str">
            <v>Bergs Oljehamn</v>
          </cell>
        </row>
        <row r="19">
          <cell r="A19">
            <v>18</v>
          </cell>
          <cell r="B19" t="str">
            <v>Hargshamn</v>
          </cell>
        </row>
        <row r="20">
          <cell r="A20">
            <v>19</v>
          </cell>
          <cell r="B20" t="str">
            <v>Norrtälje</v>
          </cell>
        </row>
        <row r="21">
          <cell r="A21">
            <v>20</v>
          </cell>
          <cell r="B21" t="str">
            <v>Grisslehamn</v>
          </cell>
        </row>
        <row r="22">
          <cell r="A22">
            <v>21</v>
          </cell>
          <cell r="B22" t="str">
            <v>Kapellskär</v>
          </cell>
        </row>
        <row r="23">
          <cell r="A23">
            <v>22</v>
          </cell>
          <cell r="B23" t="str">
            <v>Norvik</v>
          </cell>
        </row>
        <row r="24">
          <cell r="A24">
            <v>23</v>
          </cell>
          <cell r="B24" t="str">
            <v>Nynäshamn totalt</v>
          </cell>
        </row>
        <row r="25">
          <cell r="A25">
            <v>24</v>
          </cell>
          <cell r="B25" t="str">
            <v>Stockholm</v>
          </cell>
        </row>
        <row r="26">
          <cell r="A26">
            <v>25</v>
          </cell>
          <cell r="B26" t="str">
            <v>Övriga Norrtälje Nynäshamn</v>
          </cell>
        </row>
        <row r="27">
          <cell r="A27">
            <v>26</v>
          </cell>
          <cell r="B27" t="str">
            <v>Mälarhamnar varav Köping</v>
          </cell>
        </row>
        <row r="28">
          <cell r="A28">
            <v>27</v>
          </cell>
          <cell r="B28" t="str">
            <v>Mälarhamnar varav Västerås</v>
          </cell>
        </row>
        <row r="29">
          <cell r="A29">
            <v>28</v>
          </cell>
          <cell r="B29" t="str">
            <v>Norrköping</v>
          </cell>
        </row>
        <row r="30">
          <cell r="A30">
            <v>29</v>
          </cell>
          <cell r="B30" t="str">
            <v>Oxelösund</v>
          </cell>
        </row>
        <row r="31">
          <cell r="A31">
            <v>30</v>
          </cell>
          <cell r="B31" t="str">
            <v>Södertälje</v>
          </cell>
        </row>
        <row r="32">
          <cell r="A32">
            <v>31</v>
          </cell>
          <cell r="B32" t="str">
            <v>Bergkvara</v>
          </cell>
        </row>
        <row r="33">
          <cell r="A33">
            <v>32</v>
          </cell>
          <cell r="B33" t="str">
            <v>Jättersön/Mönsterås</v>
          </cell>
        </row>
        <row r="34">
          <cell r="A34">
            <v>33</v>
          </cell>
          <cell r="B34" t="str">
            <v>Kalmar</v>
          </cell>
        </row>
        <row r="35">
          <cell r="A35">
            <v>34</v>
          </cell>
          <cell r="B35" t="str">
            <v>Smålandshamnar</v>
          </cell>
        </row>
        <row r="36">
          <cell r="A36">
            <v>35</v>
          </cell>
          <cell r="B36" t="str">
            <v>Västervik</v>
          </cell>
        </row>
        <row r="37">
          <cell r="A37">
            <v>36</v>
          </cell>
          <cell r="B37" t="str">
            <v>Oskarshamn</v>
          </cell>
        </row>
        <row r="38">
          <cell r="A38">
            <v>37</v>
          </cell>
          <cell r="B38" t="str">
            <v>Övriga Västervik Kalmar</v>
          </cell>
        </row>
        <row r="39">
          <cell r="A39">
            <v>38</v>
          </cell>
          <cell r="B39" t="str">
            <v>Slite/Slite industrihamn</v>
          </cell>
        </row>
        <row r="40">
          <cell r="A40">
            <v>39</v>
          </cell>
          <cell r="B40" t="str">
            <v>Storugns</v>
          </cell>
        </row>
        <row r="41">
          <cell r="A41">
            <v>40</v>
          </cell>
          <cell r="B41" t="str">
            <v>Gotlands hamnar (Exkl Visby)</v>
          </cell>
        </row>
        <row r="42">
          <cell r="A42">
            <v>41</v>
          </cell>
          <cell r="B42" t="str">
            <v>Visby</v>
          </cell>
        </row>
        <row r="43">
          <cell r="A43">
            <v>42</v>
          </cell>
          <cell r="B43" t="str">
            <v>Övriga Gotland</v>
          </cell>
        </row>
        <row r="44">
          <cell r="A44">
            <v>43</v>
          </cell>
          <cell r="B44" t="str">
            <v>Sölvesborg</v>
          </cell>
        </row>
        <row r="45">
          <cell r="A45">
            <v>44</v>
          </cell>
          <cell r="B45" t="str">
            <v>Åhus</v>
          </cell>
        </row>
        <row r="46">
          <cell r="A46">
            <v>45</v>
          </cell>
          <cell r="B46" t="str">
            <v>Karlshamn</v>
          </cell>
        </row>
        <row r="47">
          <cell r="A47">
            <v>46</v>
          </cell>
          <cell r="B47" t="str">
            <v>Karlskrona</v>
          </cell>
        </row>
        <row r="48">
          <cell r="A48">
            <v>47</v>
          </cell>
          <cell r="B48" t="str">
            <v>Trelleborg</v>
          </cell>
        </row>
        <row r="49">
          <cell r="A49">
            <v>48</v>
          </cell>
          <cell r="B49" t="str">
            <v>Ystad</v>
          </cell>
        </row>
        <row r="50">
          <cell r="A50">
            <v>49</v>
          </cell>
          <cell r="B50" t="str">
            <v>Övrig Karlskrona Trelleborg</v>
          </cell>
        </row>
        <row r="51">
          <cell r="A51">
            <v>50</v>
          </cell>
          <cell r="B51" t="str">
            <v>Helsingborg</v>
          </cell>
        </row>
        <row r="52">
          <cell r="A52">
            <v>51</v>
          </cell>
          <cell r="B52" t="str">
            <v>Landskrona</v>
          </cell>
        </row>
        <row r="53">
          <cell r="A53">
            <v>52</v>
          </cell>
          <cell r="B53" t="str">
            <v>Malmö</v>
          </cell>
        </row>
        <row r="54">
          <cell r="A54">
            <v>53</v>
          </cell>
          <cell r="B54" t="str">
            <v>Falkenberg</v>
          </cell>
        </row>
        <row r="55">
          <cell r="A55">
            <v>54</v>
          </cell>
          <cell r="B55" t="str">
            <v>Halmstad</v>
          </cell>
        </row>
        <row r="56">
          <cell r="A56">
            <v>55</v>
          </cell>
          <cell r="B56" t="str">
            <v>Varberg</v>
          </cell>
        </row>
        <row r="57">
          <cell r="A57">
            <v>56</v>
          </cell>
          <cell r="B57" t="str">
            <v>Göteborg</v>
          </cell>
        </row>
        <row r="58">
          <cell r="A58">
            <v>57</v>
          </cell>
          <cell r="B58" t="str">
            <v>Brofjorden Scanraff</v>
          </cell>
        </row>
        <row r="59">
          <cell r="A59">
            <v>58</v>
          </cell>
          <cell r="B59" t="str">
            <v>Lysekil</v>
          </cell>
        </row>
        <row r="60">
          <cell r="A60">
            <v>59</v>
          </cell>
          <cell r="B60" t="str">
            <v>Uddevalla</v>
          </cell>
        </row>
        <row r="61">
          <cell r="A61">
            <v>60</v>
          </cell>
          <cell r="B61" t="str">
            <v>Wallhamn</v>
          </cell>
        </row>
        <row r="62">
          <cell r="A62">
            <v>61</v>
          </cell>
          <cell r="B62" t="str">
            <v>Stenungsund</v>
          </cell>
        </row>
        <row r="63">
          <cell r="A63">
            <v>62</v>
          </cell>
          <cell r="B63" t="str">
            <v>Strömstad</v>
          </cell>
        </row>
        <row r="64">
          <cell r="A64">
            <v>63</v>
          </cell>
          <cell r="B64" t="str">
            <v>Övriga Stenungsund-Strömstad</v>
          </cell>
        </row>
        <row r="65">
          <cell r="A65">
            <v>64</v>
          </cell>
          <cell r="B65" t="str">
            <v>Vänerhamn</v>
          </cell>
        </row>
        <row r="66">
          <cell r="A66">
            <v>65</v>
          </cell>
          <cell r="B66" t="str">
            <v>Mälarhamnar</v>
          </cell>
        </row>
        <row r="67">
          <cell r="A67">
            <v>66</v>
          </cell>
          <cell r="B67" t="str">
            <v>varav Nynäshamn</v>
          </cell>
        </row>
        <row r="68">
          <cell r="A68">
            <v>67</v>
          </cell>
          <cell r="B68" t="str">
            <v>varav Nynäshamns oljehamn</v>
          </cell>
        </row>
      </sheetData>
      <sheetData sheetId="11"/>
      <sheetData sheetId="12">
        <row r="2">
          <cell r="A2" t="str">
            <v>PrognosÅr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8DA3-613D-4A82-BB73-60B014FB8FF3}">
  <dimension ref="A1:D26"/>
  <sheetViews>
    <sheetView topLeftCell="A7" workbookViewId="0">
      <selection activeCell="A4" sqref="A4:D4"/>
    </sheetView>
  </sheetViews>
  <sheetFormatPr defaultColWidth="34.5703125" defaultRowHeight="15" x14ac:dyDescent="0.25"/>
  <cols>
    <col min="1" max="1" width="116.28515625" customWidth="1"/>
  </cols>
  <sheetData>
    <row r="1" spans="1:4" ht="18" x14ac:dyDescent="0.25">
      <c r="A1" s="102" t="s">
        <v>0</v>
      </c>
      <c r="B1" s="102"/>
      <c r="C1" s="102"/>
      <c r="D1" s="1"/>
    </row>
    <row r="2" spans="1:4" x14ac:dyDescent="0.25">
      <c r="A2" s="103" t="s">
        <v>1</v>
      </c>
      <c r="B2" s="103"/>
      <c r="C2" s="103"/>
      <c r="D2" s="1"/>
    </row>
    <row r="3" spans="1:4" x14ac:dyDescent="0.25">
      <c r="A3" s="2"/>
      <c r="B3" s="104"/>
      <c r="C3" s="104"/>
      <c r="D3" s="1"/>
    </row>
    <row r="4" spans="1:4" x14ac:dyDescent="0.25">
      <c r="A4" s="99" t="s">
        <v>2</v>
      </c>
      <c r="B4" s="99"/>
      <c r="C4" s="99"/>
      <c r="D4" s="99"/>
    </row>
    <row r="5" spans="1:4" x14ac:dyDescent="0.25">
      <c r="A5" s="100" t="s">
        <v>3</v>
      </c>
      <c r="B5" s="100"/>
      <c r="C5" s="100"/>
      <c r="D5" s="100"/>
    </row>
    <row r="6" spans="1:4" x14ac:dyDescent="0.25">
      <c r="A6" s="100" t="s">
        <v>10</v>
      </c>
      <c r="B6" s="100"/>
      <c r="C6" s="100"/>
      <c r="D6" s="100"/>
    </row>
    <row r="7" spans="1:4" x14ac:dyDescent="0.25">
      <c r="A7" s="100" t="s">
        <v>11</v>
      </c>
      <c r="B7" s="100"/>
      <c r="C7" s="100"/>
      <c r="D7" s="100"/>
    </row>
    <row r="8" spans="1:4" x14ac:dyDescent="0.25">
      <c r="A8" s="100" t="s">
        <v>12</v>
      </c>
      <c r="B8" s="100"/>
      <c r="C8" s="100"/>
      <c r="D8" s="100"/>
    </row>
    <row r="9" spans="1:4" x14ac:dyDescent="0.25">
      <c r="A9" s="100"/>
      <c r="B9" s="100"/>
      <c r="C9" s="100"/>
      <c r="D9" s="100"/>
    </row>
    <row r="10" spans="1:4" x14ac:dyDescent="0.25">
      <c r="A10" s="99" t="s">
        <v>4</v>
      </c>
      <c r="B10" s="99"/>
      <c r="C10" s="99"/>
      <c r="D10" s="99"/>
    </row>
    <row r="11" spans="1:4" x14ac:dyDescent="0.25">
      <c r="A11" s="100" t="s">
        <v>5</v>
      </c>
      <c r="B11" s="100"/>
      <c r="C11" s="100"/>
      <c r="D11" s="100"/>
    </row>
    <row r="12" spans="1:4" x14ac:dyDescent="0.25">
      <c r="A12" s="100"/>
      <c r="B12" s="100"/>
      <c r="C12" s="100"/>
      <c r="D12" s="100"/>
    </row>
    <row r="13" spans="1:4" x14ac:dyDescent="0.25">
      <c r="A13" s="100"/>
      <c r="B13" s="100"/>
      <c r="C13" s="100"/>
      <c r="D13" s="100"/>
    </row>
    <row r="14" spans="1:4" x14ac:dyDescent="0.25">
      <c r="A14" s="99" t="s">
        <v>13</v>
      </c>
      <c r="B14" s="99"/>
      <c r="C14" s="99"/>
      <c r="D14" s="99"/>
    </row>
    <row r="15" spans="1:4" x14ac:dyDescent="0.25">
      <c r="A15" s="100" t="s">
        <v>14</v>
      </c>
      <c r="B15" s="100"/>
      <c r="C15" s="100"/>
      <c r="D15" s="100"/>
    </row>
    <row r="16" spans="1:4" x14ac:dyDescent="0.25">
      <c r="A16" s="101"/>
      <c r="B16" s="101"/>
      <c r="C16" s="101"/>
      <c r="D16" s="101"/>
    </row>
    <row r="17" spans="1:4" x14ac:dyDescent="0.25">
      <c r="A17" s="99" t="s">
        <v>6</v>
      </c>
      <c r="B17" s="99"/>
      <c r="C17" s="99"/>
      <c r="D17" s="99"/>
    </row>
    <row r="18" spans="1:4" x14ac:dyDescent="0.25">
      <c r="A18" s="100" t="s">
        <v>7</v>
      </c>
      <c r="B18" s="100"/>
      <c r="C18" s="100"/>
      <c r="D18" s="100"/>
    </row>
    <row r="19" spans="1:4" x14ac:dyDescent="0.25">
      <c r="A19" s="100" t="s">
        <v>15</v>
      </c>
      <c r="B19" s="100"/>
      <c r="C19" s="100"/>
      <c r="D19" s="100"/>
    </row>
    <row r="20" spans="1:4" x14ac:dyDescent="0.25">
      <c r="A20" s="100"/>
      <c r="B20" s="100"/>
      <c r="C20" s="100"/>
      <c r="D20" s="100"/>
    </row>
    <row r="21" spans="1:4" x14ac:dyDescent="0.25">
      <c r="A21" s="101"/>
      <c r="B21" s="101"/>
      <c r="C21" s="101"/>
      <c r="D21" s="101"/>
    </row>
    <row r="22" spans="1:4" x14ac:dyDescent="0.25">
      <c r="A22" s="99" t="s">
        <v>8</v>
      </c>
      <c r="B22" s="99"/>
      <c r="C22" s="99"/>
      <c r="D22" s="99"/>
    </row>
    <row r="23" spans="1:4" x14ac:dyDescent="0.25">
      <c r="A23" s="100" t="s">
        <v>9</v>
      </c>
      <c r="B23" s="100"/>
      <c r="C23" s="100"/>
      <c r="D23" s="100"/>
    </row>
    <row r="24" spans="1:4" x14ac:dyDescent="0.25">
      <c r="A24" s="100" t="s">
        <v>16</v>
      </c>
      <c r="B24" s="100"/>
    </row>
    <row r="25" spans="1:4" x14ac:dyDescent="0.25">
      <c r="A25" s="100" t="s">
        <v>17</v>
      </c>
      <c r="B25" s="100"/>
    </row>
    <row r="26" spans="1:4" x14ac:dyDescent="0.25">
      <c r="A26" s="100"/>
      <c r="B26" s="100"/>
    </row>
  </sheetData>
  <mergeCells count="29">
    <mergeCell ref="A12:D12"/>
    <mergeCell ref="A1:C1"/>
    <mergeCell ref="A2:C2"/>
    <mergeCell ref="B3:C3"/>
    <mergeCell ref="A4:D4"/>
    <mergeCell ref="A5:D5"/>
    <mergeCell ref="A6:D6"/>
    <mergeCell ref="A7:D7"/>
    <mergeCell ref="A8:D8"/>
    <mergeCell ref="A9:D9"/>
    <mergeCell ref="A10:D10"/>
    <mergeCell ref="A11:D11"/>
    <mergeCell ref="A16:B16"/>
    <mergeCell ref="C16:D16"/>
    <mergeCell ref="A13:B13"/>
    <mergeCell ref="C13:D13"/>
    <mergeCell ref="A14:B14"/>
    <mergeCell ref="C14:D14"/>
    <mergeCell ref="A15:D15"/>
    <mergeCell ref="A22:D22"/>
    <mergeCell ref="A23:D23"/>
    <mergeCell ref="A24:B24"/>
    <mergeCell ref="A25:B26"/>
    <mergeCell ref="A17:D17"/>
    <mergeCell ref="A18:D18"/>
    <mergeCell ref="A19:D19"/>
    <mergeCell ref="A20:D20"/>
    <mergeCell ref="A21:B21"/>
    <mergeCell ref="C21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A5BA4-2D6E-4224-A643-8EF15BB1B8B5}">
  <dimension ref="A1:D19"/>
  <sheetViews>
    <sheetView workbookViewId="0">
      <selection activeCell="G9" sqref="G9"/>
    </sheetView>
  </sheetViews>
  <sheetFormatPr defaultRowHeight="15" x14ac:dyDescent="0.25"/>
  <cols>
    <col min="1" max="1" width="75.85546875" bestFit="1" customWidth="1"/>
    <col min="2" max="2" width="10.5703125" bestFit="1" customWidth="1"/>
    <col min="3" max="3" width="19.28515625" bestFit="1" customWidth="1"/>
    <col min="4" max="4" width="13" bestFit="1" customWidth="1"/>
  </cols>
  <sheetData>
    <row r="1" spans="1:4" x14ac:dyDescent="0.25">
      <c r="A1" s="3" t="s">
        <v>18</v>
      </c>
      <c r="B1" s="4" t="s">
        <v>19</v>
      </c>
      <c r="C1" s="4" t="s">
        <v>20</v>
      </c>
      <c r="D1" s="3" t="s">
        <v>21</v>
      </c>
    </row>
    <row r="2" spans="1:4" x14ac:dyDescent="0.25">
      <c r="A2" s="3" t="s">
        <v>22</v>
      </c>
      <c r="B2" s="5">
        <v>515</v>
      </c>
      <c r="C2" s="5">
        <v>567</v>
      </c>
      <c r="D2" s="6">
        <f>C2/B2</f>
        <v>1.1009708737864077</v>
      </c>
    </row>
    <row r="3" spans="1:4" x14ac:dyDescent="0.25">
      <c r="A3" s="3" t="s">
        <v>23</v>
      </c>
      <c r="B3" s="5">
        <v>49</v>
      </c>
      <c r="C3" s="5">
        <v>18</v>
      </c>
      <c r="D3" s="6">
        <f t="shared" ref="D3:D16" si="0">C3/B3</f>
        <v>0.36734693877551022</v>
      </c>
    </row>
    <row r="4" spans="1:4" x14ac:dyDescent="0.25">
      <c r="A4" s="3" t="s">
        <v>24</v>
      </c>
      <c r="B4" s="5">
        <v>6007</v>
      </c>
      <c r="C4" s="5">
        <v>8556</v>
      </c>
      <c r="D4" s="6">
        <f t="shared" si="0"/>
        <v>1.4243382720159814</v>
      </c>
    </row>
    <row r="5" spans="1:4" x14ac:dyDescent="0.25">
      <c r="A5" s="3" t="s">
        <v>25</v>
      </c>
      <c r="B5" s="5">
        <v>1797</v>
      </c>
      <c r="C5" s="5">
        <v>2310</v>
      </c>
      <c r="D5" s="6">
        <f t="shared" si="0"/>
        <v>1.2854757929883138</v>
      </c>
    </row>
    <row r="6" spans="1:4" x14ac:dyDescent="0.25">
      <c r="A6" s="3" t="s">
        <v>26</v>
      </c>
      <c r="B6" s="5">
        <v>298</v>
      </c>
      <c r="C6" s="5">
        <v>291</v>
      </c>
      <c r="D6" s="6">
        <f t="shared" si="0"/>
        <v>0.97651006711409394</v>
      </c>
    </row>
    <row r="7" spans="1:4" x14ac:dyDescent="0.25">
      <c r="A7" s="3" t="s">
        <v>27</v>
      </c>
      <c r="B7" s="5">
        <v>3558</v>
      </c>
      <c r="C7" s="5">
        <v>3764</v>
      </c>
      <c r="D7" s="6">
        <f t="shared" si="0"/>
        <v>1.0578976953344577</v>
      </c>
    </row>
    <row r="8" spans="1:4" x14ac:dyDescent="0.25">
      <c r="A8" s="3" t="s">
        <v>28</v>
      </c>
      <c r="B8" s="5">
        <v>142</v>
      </c>
      <c r="C8" s="5">
        <v>162</v>
      </c>
      <c r="D8" s="6">
        <f t="shared" si="0"/>
        <v>1.1408450704225352</v>
      </c>
    </row>
    <row r="9" spans="1:4" x14ac:dyDescent="0.25">
      <c r="A9" s="3" t="s">
        <v>29</v>
      </c>
      <c r="B9" s="5">
        <v>983</v>
      </c>
      <c r="C9" s="5">
        <v>1932</v>
      </c>
      <c r="D9" s="6">
        <f t="shared" si="0"/>
        <v>1.965412004069176</v>
      </c>
    </row>
    <row r="10" spans="1:4" x14ac:dyDescent="0.25">
      <c r="A10" s="3" t="s">
        <v>30</v>
      </c>
      <c r="B10" s="5">
        <v>695</v>
      </c>
      <c r="C10" s="5">
        <v>797</v>
      </c>
      <c r="D10" s="6">
        <f t="shared" si="0"/>
        <v>1.1467625899280576</v>
      </c>
    </row>
    <row r="11" spans="1:4" x14ac:dyDescent="0.25">
      <c r="A11" s="3" t="s">
        <v>31</v>
      </c>
      <c r="B11" s="5">
        <v>3288</v>
      </c>
      <c r="C11" s="5">
        <v>4389</v>
      </c>
      <c r="D11" s="6">
        <f t="shared" si="0"/>
        <v>1.3348540145985401</v>
      </c>
    </row>
    <row r="12" spans="1:4" x14ac:dyDescent="0.25">
      <c r="A12" s="3" t="s">
        <v>32</v>
      </c>
      <c r="B12" s="5">
        <v>285</v>
      </c>
      <c r="C12" s="5">
        <v>215</v>
      </c>
      <c r="D12" s="6">
        <f t="shared" si="0"/>
        <v>0.75438596491228072</v>
      </c>
    </row>
    <row r="13" spans="1:4" x14ac:dyDescent="0.25">
      <c r="A13" s="3" t="s">
        <v>33</v>
      </c>
      <c r="B13" s="5">
        <v>1459</v>
      </c>
      <c r="C13" s="5">
        <v>2106</v>
      </c>
      <c r="D13" s="6">
        <f t="shared" si="0"/>
        <v>1.4434544208361892</v>
      </c>
    </row>
    <row r="14" spans="1:4" x14ac:dyDescent="0.25">
      <c r="A14" s="3" t="s">
        <v>34</v>
      </c>
      <c r="B14" s="5">
        <v>200</v>
      </c>
      <c r="C14" s="5">
        <v>354</v>
      </c>
      <c r="D14" s="6">
        <f t="shared" si="0"/>
        <v>1.77</v>
      </c>
    </row>
    <row r="15" spans="1:4" x14ac:dyDescent="0.25">
      <c r="A15" s="3" t="s">
        <v>35</v>
      </c>
      <c r="B15" s="5">
        <v>1342</v>
      </c>
      <c r="C15" s="5">
        <v>2040</v>
      </c>
      <c r="D15" s="6">
        <f t="shared" si="0"/>
        <v>1.5201192250372577</v>
      </c>
    </row>
    <row r="16" spans="1:4" x14ac:dyDescent="0.25">
      <c r="A16" s="3" t="s">
        <v>36</v>
      </c>
      <c r="B16" s="5">
        <v>1614</v>
      </c>
      <c r="C16" s="7">
        <v>1774</v>
      </c>
      <c r="D16" s="6">
        <f t="shared" si="0"/>
        <v>1.0991325898389095</v>
      </c>
    </row>
    <row r="17" spans="1:4" x14ac:dyDescent="0.25">
      <c r="A17" s="3" t="s">
        <v>37</v>
      </c>
      <c r="B17" s="5">
        <v>0</v>
      </c>
      <c r="C17" s="8">
        <v>0</v>
      </c>
      <c r="D17" s="6">
        <v>1</v>
      </c>
    </row>
    <row r="18" spans="1:4" x14ac:dyDescent="0.25">
      <c r="B18" s="9"/>
      <c r="C18" s="9"/>
      <c r="D18" s="6"/>
    </row>
    <row r="19" spans="1:4" x14ac:dyDescent="0.25">
      <c r="A19" s="3" t="s">
        <v>38</v>
      </c>
      <c r="B19" s="8">
        <v>22232</v>
      </c>
      <c r="C19" s="8">
        <v>29275</v>
      </c>
      <c r="D19" s="6">
        <f>C19/B19</f>
        <v>1.31679560993163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1389-4F36-4B9E-8DDB-25A2F537F861}">
  <dimension ref="A1:O341"/>
  <sheetViews>
    <sheetView topLeftCell="A330" workbookViewId="0">
      <selection sqref="A1:O341"/>
    </sheetView>
  </sheetViews>
  <sheetFormatPr defaultColWidth="8.7109375" defaultRowHeight="15" x14ac:dyDescent="0.25"/>
  <cols>
    <col min="1" max="1" width="6.42578125" style="88" bestFit="1" customWidth="1"/>
    <col min="2" max="3" width="8.7109375" style="88"/>
    <col min="4" max="4" width="6.42578125" style="88" bestFit="1" customWidth="1"/>
    <col min="5" max="5" width="6.28515625" style="88" bestFit="1" customWidth="1"/>
    <col min="6" max="6" width="7.5703125" style="88" bestFit="1" customWidth="1"/>
    <col min="7" max="7" width="13.7109375" style="88" bestFit="1" customWidth="1"/>
    <col min="8" max="8" width="11" style="88" bestFit="1" customWidth="1"/>
    <col min="9" max="9" width="6.28515625" style="88" bestFit="1" customWidth="1"/>
    <col min="10" max="10" width="5.42578125" style="88" bestFit="1" customWidth="1"/>
    <col min="11" max="11" width="5.85546875" style="88" bestFit="1" customWidth="1"/>
    <col min="12" max="13" width="6.28515625" style="88" bestFit="1" customWidth="1"/>
    <col min="14" max="14" width="9.28515625" style="88" bestFit="1" customWidth="1"/>
    <col min="15" max="16384" width="8.7109375" style="88"/>
  </cols>
  <sheetData>
    <row r="1" spans="1:15" x14ac:dyDescent="0.25">
      <c r="A1" s="96" t="s">
        <v>39</v>
      </c>
      <c r="B1" s="96" t="s">
        <v>40</v>
      </c>
      <c r="C1" s="96" t="s">
        <v>41</v>
      </c>
      <c r="D1" s="97" t="s">
        <v>42</v>
      </c>
      <c r="E1" s="96" t="s">
        <v>43</v>
      </c>
      <c r="F1" s="96" t="s">
        <v>44</v>
      </c>
      <c r="G1" s="96" t="s">
        <v>45</v>
      </c>
      <c r="H1" s="96" t="s">
        <v>46</v>
      </c>
      <c r="I1" s="96" t="s">
        <v>47</v>
      </c>
      <c r="J1" s="96" t="s">
        <v>48</v>
      </c>
      <c r="K1" s="96" t="s">
        <v>49</v>
      </c>
      <c r="L1" s="96" t="s">
        <v>50</v>
      </c>
      <c r="M1" s="96" t="s">
        <v>51</v>
      </c>
      <c r="N1" s="96" t="s">
        <v>52</v>
      </c>
      <c r="O1" s="98" t="s">
        <v>565</v>
      </c>
    </row>
    <row r="2" spans="1:15" ht="23.25" x14ac:dyDescent="0.25">
      <c r="A2" s="89">
        <v>100</v>
      </c>
      <c r="B2" s="90" t="s">
        <v>53</v>
      </c>
      <c r="C2" s="90" t="s">
        <v>54</v>
      </c>
      <c r="D2" s="89">
        <v>82.85</v>
      </c>
      <c r="E2" s="90" t="s">
        <v>55</v>
      </c>
      <c r="F2" s="91">
        <v>8903.4786311944845</v>
      </c>
      <c r="G2" s="91">
        <v>31.564553462298736</v>
      </c>
      <c r="H2" s="91">
        <v>10.123402656198003</v>
      </c>
      <c r="I2" s="91">
        <v>1888.0219515729348</v>
      </c>
      <c r="J2" s="91">
        <v>0</v>
      </c>
      <c r="K2" s="91">
        <v>1676.676680686702</v>
      </c>
      <c r="L2" s="91">
        <v>3543.1909296693011</v>
      </c>
      <c r="M2" s="91">
        <v>1795.5890692655466</v>
      </c>
      <c r="N2" s="91">
        <v>14545584.640242171</v>
      </c>
      <c r="O2" s="87"/>
    </row>
    <row r="3" spans="1:15" ht="23.25" x14ac:dyDescent="0.25">
      <c r="A3" s="89">
        <v>101</v>
      </c>
      <c r="B3" s="90" t="s">
        <v>56</v>
      </c>
      <c r="C3" s="90" t="s">
        <v>57</v>
      </c>
      <c r="D3" s="89">
        <v>81.239999999999995</v>
      </c>
      <c r="E3" s="90" t="s">
        <v>55</v>
      </c>
      <c r="F3" s="91">
        <v>8584.4741906468189</v>
      </c>
      <c r="G3" s="91">
        <v>30.288535700108078</v>
      </c>
      <c r="H3" s="91">
        <v>10.123402656198005</v>
      </c>
      <c r="I3" s="91">
        <v>1888.0219515729348</v>
      </c>
      <c r="J3" s="91">
        <v>0</v>
      </c>
      <c r="K3" s="91">
        <v>1357.6722401390361</v>
      </c>
      <c r="L3" s="91">
        <v>3543.1909296693016</v>
      </c>
      <c r="M3" s="91">
        <v>1795.5890692655466</v>
      </c>
      <c r="N3" s="91">
        <v>14313649.91002316</v>
      </c>
      <c r="O3" s="87"/>
    </row>
    <row r="4" spans="1:15" ht="23.25" x14ac:dyDescent="0.25">
      <c r="A4" s="89">
        <v>102</v>
      </c>
      <c r="B4" s="90" t="s">
        <v>58</v>
      </c>
      <c r="C4" s="90" t="s">
        <v>59</v>
      </c>
      <c r="D4" s="89">
        <v>92.34</v>
      </c>
      <c r="E4" s="90" t="s">
        <v>55</v>
      </c>
      <c r="F4" s="91">
        <v>5896.4957809857697</v>
      </c>
      <c r="G4" s="91">
        <v>21.014599154628129</v>
      </c>
      <c r="H4" s="91">
        <v>6.4284599232873685</v>
      </c>
      <c r="I4" s="91">
        <v>1850.9457385696442</v>
      </c>
      <c r="J4" s="91">
        <v>0</v>
      </c>
      <c r="K4" s="91">
        <v>0</v>
      </c>
      <c r="L4" s="91">
        <v>2249.9609731505789</v>
      </c>
      <c r="M4" s="91">
        <v>1795.5890692655466</v>
      </c>
      <c r="N4" s="91">
        <v>10229884.087393545</v>
      </c>
      <c r="O4" s="87"/>
    </row>
    <row r="5" spans="1:15" ht="45.75" x14ac:dyDescent="0.25">
      <c r="A5" s="89">
        <v>103</v>
      </c>
      <c r="B5" s="90" t="s">
        <v>60</v>
      </c>
      <c r="C5" s="90" t="s">
        <v>61</v>
      </c>
      <c r="D5" s="89">
        <v>11.46</v>
      </c>
      <c r="E5" s="90" t="s">
        <v>55</v>
      </c>
      <c r="F5" s="91">
        <v>9864.310725321111</v>
      </c>
      <c r="G5" s="91">
        <v>34.029373336057141</v>
      </c>
      <c r="H5" s="91">
        <v>13.569673913068312</v>
      </c>
      <c r="I5" s="91">
        <v>1850.9457385696442</v>
      </c>
      <c r="J5" s="91">
        <v>0</v>
      </c>
      <c r="K5" s="91">
        <v>1468.3900479120155</v>
      </c>
      <c r="L5" s="91">
        <v>4749.3858695739091</v>
      </c>
      <c r="M5" s="91">
        <v>1795.5890692655466</v>
      </c>
      <c r="N5" s="91">
        <v>22228660.25962114</v>
      </c>
      <c r="O5" s="87"/>
    </row>
    <row r="6" spans="1:15" ht="45.75" x14ac:dyDescent="0.25">
      <c r="A6" s="89">
        <v>104</v>
      </c>
      <c r="B6" s="90" t="s">
        <v>62</v>
      </c>
      <c r="C6" s="90" t="s">
        <v>63</v>
      </c>
      <c r="D6" s="89">
        <v>126.24</v>
      </c>
      <c r="E6" s="90" t="s">
        <v>55</v>
      </c>
      <c r="F6" s="91">
        <v>11443.162653579191</v>
      </c>
      <c r="G6" s="91">
        <v>36.652140283126926</v>
      </c>
      <c r="H6" s="91">
        <v>22.801275827974628</v>
      </c>
      <c r="I6" s="91">
        <v>198.7369966105112</v>
      </c>
      <c r="J6" s="91">
        <v>0</v>
      </c>
      <c r="K6" s="91">
        <v>1468.3900479120157</v>
      </c>
      <c r="L6" s="91">
        <v>7980.4465397911199</v>
      </c>
      <c r="M6" s="91">
        <v>1795.5890692655466</v>
      </c>
      <c r="N6" s="91">
        <v>30626867.297368597</v>
      </c>
      <c r="O6" s="87"/>
    </row>
    <row r="7" spans="1:15" ht="34.5" x14ac:dyDescent="0.25">
      <c r="A7" s="89">
        <v>105</v>
      </c>
      <c r="B7" s="90" t="s">
        <v>64</v>
      </c>
      <c r="C7" s="90" t="s">
        <v>65</v>
      </c>
      <c r="D7" s="89">
        <v>39.159999999999997</v>
      </c>
      <c r="E7" s="90" t="s">
        <v>55</v>
      </c>
      <c r="F7" s="91">
        <v>3967.8149443353464</v>
      </c>
      <c r="G7" s="91">
        <v>13.014774181429008</v>
      </c>
      <c r="H7" s="91">
        <v>7.1412139897809448</v>
      </c>
      <c r="I7" s="91">
        <v>0</v>
      </c>
      <c r="J7" s="91">
        <v>0</v>
      </c>
      <c r="K7" s="91">
        <v>1468.3900479120155</v>
      </c>
      <c r="L7" s="91">
        <v>2499.4248964233307</v>
      </c>
      <c r="M7" s="91">
        <v>0</v>
      </c>
      <c r="N7" s="91">
        <v>13583096.454545343</v>
      </c>
      <c r="O7" s="87"/>
    </row>
    <row r="8" spans="1:15" ht="34.5" x14ac:dyDescent="0.25">
      <c r="A8" s="89">
        <v>106</v>
      </c>
      <c r="B8" s="90" t="s">
        <v>66</v>
      </c>
      <c r="C8" s="90" t="s">
        <v>66</v>
      </c>
      <c r="D8" s="89">
        <v>8.5500000000000007</v>
      </c>
      <c r="E8" s="90" t="s">
        <v>55</v>
      </c>
      <c r="F8" s="91">
        <v>6141.058894549682</v>
      </c>
      <c r="G8" s="91">
        <v>19.471197331098534</v>
      </c>
      <c r="H8" s="91">
        <v>12.732595617750485</v>
      </c>
      <c r="I8" s="91">
        <v>1684.6504283370123</v>
      </c>
      <c r="J8" s="91">
        <v>0</v>
      </c>
      <c r="K8" s="91">
        <v>0</v>
      </c>
      <c r="L8" s="91">
        <v>4456.4084662126697</v>
      </c>
      <c r="M8" s="91">
        <v>0</v>
      </c>
      <c r="N8" s="91">
        <v>16983477.29343291</v>
      </c>
      <c r="O8" s="87"/>
    </row>
    <row r="9" spans="1:15" ht="34.5" x14ac:dyDescent="0.25">
      <c r="A9" s="89">
        <v>107</v>
      </c>
      <c r="B9" s="90" t="s">
        <v>67</v>
      </c>
      <c r="C9" s="90" t="s">
        <v>68</v>
      </c>
      <c r="D9" s="89">
        <v>3.85</v>
      </c>
      <c r="E9" s="90" t="s">
        <v>55</v>
      </c>
      <c r="F9" s="91">
        <v>9606.1948322959888</v>
      </c>
      <c r="G9" s="91">
        <v>34.375418266704756</v>
      </c>
      <c r="H9" s="91">
        <v>10.123402656198003</v>
      </c>
      <c r="I9" s="91">
        <v>1962.0043371724682</v>
      </c>
      <c r="J9" s="91">
        <v>628.73381550197132</v>
      </c>
      <c r="K9" s="91">
        <v>1676.676680686702</v>
      </c>
      <c r="L9" s="91">
        <v>3543.1909296693011</v>
      </c>
      <c r="M9" s="91">
        <v>1795.5890692655466</v>
      </c>
      <c r="N9" s="91">
        <v>14639897.630088009</v>
      </c>
      <c r="O9" s="87"/>
    </row>
    <row r="10" spans="1:15" ht="57" x14ac:dyDescent="0.25">
      <c r="A10" s="89">
        <v>108</v>
      </c>
      <c r="B10" s="90" t="s">
        <v>69</v>
      </c>
      <c r="C10" s="90" t="s">
        <v>70</v>
      </c>
      <c r="D10" s="89">
        <v>3.5</v>
      </c>
      <c r="E10" s="90" t="s">
        <v>71</v>
      </c>
      <c r="F10" s="91">
        <v>14382.041151324162</v>
      </c>
      <c r="G10" s="91">
        <v>42.979784708879471</v>
      </c>
      <c r="H10" s="91">
        <v>36.370949741042942</v>
      </c>
      <c r="I10" s="91">
        <v>1652.208741959133</v>
      </c>
      <c r="J10" s="91">
        <v>0</v>
      </c>
      <c r="K10" s="91">
        <v>0</v>
      </c>
      <c r="L10" s="91">
        <v>12729.83240936503</v>
      </c>
      <c r="M10" s="91">
        <v>0</v>
      </c>
      <c r="N10" s="91">
        <v>45635174.324592434</v>
      </c>
      <c r="O10" s="87"/>
    </row>
    <row r="11" spans="1:15" ht="23.25" x14ac:dyDescent="0.25">
      <c r="A11" s="89">
        <v>200</v>
      </c>
      <c r="B11" s="90" t="s">
        <v>72</v>
      </c>
      <c r="C11" s="90" t="s">
        <v>73</v>
      </c>
      <c r="D11" s="89">
        <v>107.27</v>
      </c>
      <c r="E11" s="90" t="s">
        <v>55</v>
      </c>
      <c r="F11" s="91">
        <v>702.71620110150457</v>
      </c>
      <c r="G11" s="91">
        <v>2.8108648044060187</v>
      </c>
      <c r="H11" s="91">
        <v>0</v>
      </c>
      <c r="I11" s="91">
        <v>73.982385599533373</v>
      </c>
      <c r="J11" s="91">
        <v>628.73381550197132</v>
      </c>
      <c r="K11" s="91">
        <v>0</v>
      </c>
      <c r="L11" s="91">
        <v>0</v>
      </c>
      <c r="M11" s="91">
        <v>0</v>
      </c>
      <c r="N11" s="91">
        <v>208191.63011820766</v>
      </c>
      <c r="O11" s="87">
        <v>1</v>
      </c>
    </row>
    <row r="12" spans="1:15" ht="34.5" x14ac:dyDescent="0.25">
      <c r="A12" s="89">
        <v>201</v>
      </c>
      <c r="B12" s="90" t="s">
        <v>74</v>
      </c>
      <c r="C12" s="90" t="s">
        <v>75</v>
      </c>
      <c r="D12" s="89">
        <v>47.33</v>
      </c>
      <c r="E12" s="90" t="s">
        <v>55</v>
      </c>
      <c r="F12" s="91">
        <v>702.71620110150457</v>
      </c>
      <c r="G12" s="91">
        <v>2.8108648044060187</v>
      </c>
      <c r="H12" s="91">
        <v>0</v>
      </c>
      <c r="I12" s="91">
        <v>73.982385599533373</v>
      </c>
      <c r="J12" s="91">
        <v>628.73381550197132</v>
      </c>
      <c r="K12" s="91">
        <v>0</v>
      </c>
      <c r="L12" s="91">
        <v>0</v>
      </c>
      <c r="M12" s="91">
        <v>0</v>
      </c>
      <c r="N12" s="91">
        <v>208191.63011820766</v>
      </c>
      <c r="O12" s="87">
        <v>1</v>
      </c>
    </row>
    <row r="13" spans="1:15" ht="34.5" x14ac:dyDescent="0.25">
      <c r="A13" s="89">
        <v>202</v>
      </c>
      <c r="B13" s="90" t="s">
        <v>76</v>
      </c>
      <c r="C13" s="90" t="s">
        <v>76</v>
      </c>
      <c r="D13" s="89">
        <v>5.03</v>
      </c>
      <c r="E13" s="90" t="s">
        <v>55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87">
        <v>1</v>
      </c>
    </row>
    <row r="14" spans="1:15" ht="23.25" x14ac:dyDescent="0.25">
      <c r="A14" s="89">
        <v>300</v>
      </c>
      <c r="B14" s="90" t="s">
        <v>77</v>
      </c>
      <c r="C14" s="90" t="s">
        <v>78</v>
      </c>
      <c r="D14" s="89">
        <v>130.52000000000001</v>
      </c>
      <c r="E14" s="90" t="s">
        <v>55</v>
      </c>
      <c r="F14" s="91">
        <v>8044.1257400883496</v>
      </c>
      <c r="G14" s="91">
        <v>32.176502960353403</v>
      </c>
      <c r="H14" s="91">
        <v>0</v>
      </c>
      <c r="I14" s="91">
        <v>3529.5737868827255</v>
      </c>
      <c r="J14" s="91">
        <v>0</v>
      </c>
      <c r="K14" s="91">
        <v>1065.0473075976113</v>
      </c>
      <c r="L14" s="91">
        <v>0</v>
      </c>
      <c r="M14" s="91">
        <v>3449.5046456080145</v>
      </c>
      <c r="N14" s="91">
        <v>4005587.507150352</v>
      </c>
      <c r="O14" s="87"/>
    </row>
    <row r="15" spans="1:15" ht="23.25" x14ac:dyDescent="0.25">
      <c r="A15" s="89">
        <v>301</v>
      </c>
      <c r="B15" s="90" t="s">
        <v>79</v>
      </c>
      <c r="C15" s="90" t="s">
        <v>80</v>
      </c>
      <c r="D15" s="89">
        <v>14.26</v>
      </c>
      <c r="E15" s="90" t="s">
        <v>55</v>
      </c>
      <c r="F15" s="91">
        <v>4199.1763952021511</v>
      </c>
      <c r="G15" s="91">
        <v>16.796705580808606</v>
      </c>
      <c r="H15" s="91">
        <v>0</v>
      </c>
      <c r="I15" s="91">
        <v>1045.0476673631758</v>
      </c>
      <c r="J15" s="91">
        <v>0</v>
      </c>
      <c r="K15" s="91">
        <v>819.8650585916173</v>
      </c>
      <c r="L15" s="91">
        <v>0</v>
      </c>
      <c r="M15" s="91">
        <v>2334.2636692473579</v>
      </c>
      <c r="N15" s="91">
        <v>1947321.9786776123</v>
      </c>
      <c r="O15" s="87"/>
    </row>
    <row r="16" spans="1:15" ht="23.25" x14ac:dyDescent="0.25">
      <c r="A16" s="89">
        <v>302</v>
      </c>
      <c r="B16" s="90" t="s">
        <v>81</v>
      </c>
      <c r="C16" s="90" t="s">
        <v>82</v>
      </c>
      <c r="D16" s="89">
        <v>76.400000000000006</v>
      </c>
      <c r="E16" s="90" t="s">
        <v>55</v>
      </c>
      <c r="F16" s="91">
        <v>3537.5703569049233</v>
      </c>
      <c r="G16" s="91">
        <v>14.150281427619696</v>
      </c>
      <c r="H16" s="91">
        <v>0</v>
      </c>
      <c r="I16" s="91">
        <v>1040.0585301992246</v>
      </c>
      <c r="J16" s="91">
        <v>0</v>
      </c>
      <c r="K16" s="91">
        <v>261.59901350787885</v>
      </c>
      <c r="L16" s="91">
        <v>0</v>
      </c>
      <c r="M16" s="91">
        <v>2235.91281319782</v>
      </c>
      <c r="N16" s="91">
        <v>1380752.1440179171</v>
      </c>
      <c r="O16" s="87"/>
    </row>
    <row r="17" spans="1:15" ht="34.5" x14ac:dyDescent="0.25">
      <c r="A17" s="89">
        <v>303</v>
      </c>
      <c r="B17" s="90" t="s">
        <v>83</v>
      </c>
      <c r="C17" s="90" t="s">
        <v>84</v>
      </c>
      <c r="D17" s="89">
        <v>117.68</v>
      </c>
      <c r="E17" s="90" t="s">
        <v>55</v>
      </c>
      <c r="F17" s="91">
        <v>2817.6093294293023</v>
      </c>
      <c r="G17" s="91">
        <v>11.270437317717208</v>
      </c>
      <c r="H17" s="91">
        <v>0</v>
      </c>
      <c r="I17" s="91">
        <v>499.94661906085275</v>
      </c>
      <c r="J17" s="91">
        <v>0</v>
      </c>
      <c r="K17" s="91">
        <v>191.1514112032616</v>
      </c>
      <c r="L17" s="91">
        <v>0</v>
      </c>
      <c r="M17" s="91">
        <v>2126.5112991651881</v>
      </c>
      <c r="N17" s="91">
        <v>1219285.0802249573</v>
      </c>
      <c r="O17" s="87"/>
    </row>
    <row r="18" spans="1:15" ht="45.75" x14ac:dyDescent="0.25">
      <c r="A18" s="89">
        <v>304</v>
      </c>
      <c r="B18" s="90" t="s">
        <v>85</v>
      </c>
      <c r="C18" s="90" t="s">
        <v>86</v>
      </c>
      <c r="D18" s="89">
        <v>29.35</v>
      </c>
      <c r="E18" s="90" t="s">
        <v>55</v>
      </c>
      <c r="F18" s="91">
        <v>2573.7852488330723</v>
      </c>
      <c r="G18" s="91">
        <v>10.295140995332289</v>
      </c>
      <c r="H18" s="91">
        <v>0</v>
      </c>
      <c r="I18" s="91">
        <v>357.14309962015369</v>
      </c>
      <c r="J18" s="91">
        <v>1122.7914990988006</v>
      </c>
      <c r="K18" s="91">
        <v>599.40287203316439</v>
      </c>
      <c r="L18" s="91">
        <v>0</v>
      </c>
      <c r="M18" s="91">
        <v>494.44777808095353</v>
      </c>
      <c r="N18" s="91">
        <v>925429.07312007772</v>
      </c>
      <c r="O18" s="87"/>
    </row>
    <row r="19" spans="1:15" ht="23.25" x14ac:dyDescent="0.25">
      <c r="A19" s="89">
        <v>305</v>
      </c>
      <c r="B19" s="90" t="s">
        <v>87</v>
      </c>
      <c r="C19" s="90" t="s">
        <v>88</v>
      </c>
      <c r="D19" s="89">
        <v>47.23</v>
      </c>
      <c r="E19" s="90" t="s">
        <v>55</v>
      </c>
      <c r="F19" s="91">
        <v>3551.8187123963953</v>
      </c>
      <c r="G19" s="91">
        <v>14.207274849585581</v>
      </c>
      <c r="H19" s="91">
        <v>0</v>
      </c>
      <c r="I19" s="91">
        <v>824.54381796425002</v>
      </c>
      <c r="J19" s="91">
        <v>0</v>
      </c>
      <c r="K19" s="91">
        <v>791.7688970692642</v>
      </c>
      <c r="L19" s="91">
        <v>0</v>
      </c>
      <c r="M19" s="91">
        <v>1935.5059973628813</v>
      </c>
      <c r="N19" s="91">
        <v>1921291.3912700661</v>
      </c>
      <c r="O19" s="87"/>
    </row>
    <row r="20" spans="1:15" ht="23.25" x14ac:dyDescent="0.25">
      <c r="A20" s="89">
        <v>306</v>
      </c>
      <c r="B20" s="90" t="s">
        <v>89</v>
      </c>
      <c r="C20" s="90" t="s">
        <v>90</v>
      </c>
      <c r="D20" s="89">
        <v>63.5</v>
      </c>
      <c r="E20" s="90" t="s">
        <v>55</v>
      </c>
      <c r="F20" s="91">
        <v>2931.6164102131379</v>
      </c>
      <c r="G20" s="91">
        <v>11.726465640852551</v>
      </c>
      <c r="H20" s="91">
        <v>0</v>
      </c>
      <c r="I20" s="91">
        <v>558.67438350763155</v>
      </c>
      <c r="J20" s="91">
        <v>0</v>
      </c>
      <c r="K20" s="91">
        <v>459.53734530881343</v>
      </c>
      <c r="L20" s="91">
        <v>0</v>
      </c>
      <c r="M20" s="91">
        <v>1913.4046813966929</v>
      </c>
      <c r="N20" s="91">
        <v>1552702.9553794796</v>
      </c>
      <c r="O20" s="87"/>
    </row>
    <row r="21" spans="1:15" ht="34.5" x14ac:dyDescent="0.25">
      <c r="A21" s="89">
        <v>307</v>
      </c>
      <c r="B21" s="90" t="s">
        <v>91</v>
      </c>
      <c r="C21" s="90" t="s">
        <v>92</v>
      </c>
      <c r="D21" s="89">
        <v>125.52</v>
      </c>
      <c r="E21" s="90" t="s">
        <v>55</v>
      </c>
      <c r="F21" s="91">
        <v>2167.5336085598151</v>
      </c>
      <c r="G21" s="91">
        <v>8.6701344342392606</v>
      </c>
      <c r="H21" s="91">
        <v>0</v>
      </c>
      <c r="I21" s="91">
        <v>253.99784337316433</v>
      </c>
      <c r="J21" s="91">
        <v>0</v>
      </c>
      <c r="K21" s="91">
        <v>84.116084461473051</v>
      </c>
      <c r="L21" s="91">
        <v>0</v>
      </c>
      <c r="M21" s="91">
        <v>1829.4196807251778</v>
      </c>
      <c r="N21" s="91">
        <v>999973.81244557071</v>
      </c>
      <c r="O21" s="87"/>
    </row>
    <row r="22" spans="1:15" ht="34.5" x14ac:dyDescent="0.25">
      <c r="A22" s="89">
        <v>308</v>
      </c>
      <c r="B22" s="90" t="s">
        <v>93</v>
      </c>
      <c r="C22" s="90" t="s">
        <v>94</v>
      </c>
      <c r="D22" s="89">
        <v>46.99</v>
      </c>
      <c r="E22" s="90" t="s">
        <v>55</v>
      </c>
      <c r="F22" s="91">
        <v>2432.0796940742439</v>
      </c>
      <c r="G22" s="91">
        <v>9.7283187762969732</v>
      </c>
      <c r="H22" s="91">
        <v>0</v>
      </c>
      <c r="I22" s="91">
        <v>245.15731698668901</v>
      </c>
      <c r="J22" s="91">
        <v>0</v>
      </c>
      <c r="K22" s="91">
        <v>370.7634859420898</v>
      </c>
      <c r="L22" s="91">
        <v>0</v>
      </c>
      <c r="M22" s="91">
        <v>1816.1588911454646</v>
      </c>
      <c r="N22" s="91">
        <v>1205061.4240650374</v>
      </c>
      <c r="O22" s="87"/>
    </row>
    <row r="23" spans="1:15" ht="45.75" x14ac:dyDescent="0.25">
      <c r="A23" s="89">
        <v>309</v>
      </c>
      <c r="B23" s="90" t="s">
        <v>95</v>
      </c>
      <c r="C23" s="90" t="s">
        <v>96</v>
      </c>
      <c r="D23" s="89">
        <v>26.32</v>
      </c>
      <c r="E23" s="90" t="s">
        <v>55</v>
      </c>
      <c r="F23" s="91">
        <v>6741.2454572774968</v>
      </c>
      <c r="G23" s="91">
        <v>23.555491917236282</v>
      </c>
      <c r="H23" s="91">
        <v>8.5237247796842741</v>
      </c>
      <c r="I23" s="91">
        <v>1896.2166853200465</v>
      </c>
      <c r="J23" s="91">
        <v>580.05314070165855</v>
      </c>
      <c r="K23" s="91">
        <v>1263.8447794037011</v>
      </c>
      <c r="L23" s="91">
        <v>2983.3036728894958</v>
      </c>
      <c r="M23" s="91">
        <v>17.827178962595621</v>
      </c>
      <c r="N23" s="91">
        <v>12114591.393643409</v>
      </c>
      <c r="O23" s="87"/>
    </row>
    <row r="24" spans="1:15" ht="45.75" x14ac:dyDescent="0.25">
      <c r="A24" s="89">
        <v>310</v>
      </c>
      <c r="B24" s="90" t="s">
        <v>97</v>
      </c>
      <c r="C24" s="90" t="s">
        <v>97</v>
      </c>
      <c r="D24" s="89">
        <v>2.92</v>
      </c>
      <c r="E24" s="90" t="s">
        <v>71</v>
      </c>
      <c r="F24" s="91">
        <v>10881.045990301343</v>
      </c>
      <c r="G24" s="91">
        <v>43.524183961205381</v>
      </c>
      <c r="H24" s="91">
        <v>0</v>
      </c>
      <c r="I24" s="91">
        <v>3995.6124116246838</v>
      </c>
      <c r="J24" s="91">
        <v>552.69193947886697</v>
      </c>
      <c r="K24" s="91">
        <v>3038.9412338273878</v>
      </c>
      <c r="L24" s="91">
        <v>0</v>
      </c>
      <c r="M24" s="91">
        <v>3293.8004053704071</v>
      </c>
      <c r="N24" s="91">
        <v>6181614.0991178192</v>
      </c>
      <c r="O24" s="87"/>
    </row>
    <row r="25" spans="1:15" ht="23.25" x14ac:dyDescent="0.25">
      <c r="A25" s="89">
        <v>311</v>
      </c>
      <c r="B25" s="90" t="s">
        <v>98</v>
      </c>
      <c r="C25" s="90" t="s">
        <v>99</v>
      </c>
      <c r="D25" s="89">
        <v>3.8</v>
      </c>
      <c r="E25" s="90" t="s">
        <v>71</v>
      </c>
      <c r="F25" s="91">
        <v>11280.06614805105</v>
      </c>
      <c r="G25" s="91">
        <v>41.710774680330495</v>
      </c>
      <c r="H25" s="91">
        <v>8.5237247796842741</v>
      </c>
      <c r="I25" s="91">
        <v>2746.1429932053943</v>
      </c>
      <c r="J25" s="91">
        <v>2814.5195344779759</v>
      </c>
      <c r="K25" s="91">
        <v>2401.1781730153616</v>
      </c>
      <c r="L25" s="91">
        <v>2983.3036728894958</v>
      </c>
      <c r="M25" s="91">
        <v>334.92177446282238</v>
      </c>
      <c r="N25" s="91">
        <v>14517906.905155424</v>
      </c>
      <c r="O25" s="87"/>
    </row>
    <row r="26" spans="1:15" ht="34.5" x14ac:dyDescent="0.25">
      <c r="A26" s="89">
        <v>312</v>
      </c>
      <c r="B26" s="90" t="s">
        <v>100</v>
      </c>
      <c r="C26" s="90" t="s">
        <v>101</v>
      </c>
      <c r="D26" s="89">
        <v>5.54</v>
      </c>
      <c r="E26" s="90" t="s">
        <v>55</v>
      </c>
      <c r="F26" s="91">
        <v>9641.0116661624816</v>
      </c>
      <c r="G26" s="91">
        <v>35.15455675277623</v>
      </c>
      <c r="H26" s="91">
        <v>8.5237247796842759</v>
      </c>
      <c r="I26" s="91">
        <v>1896.2166853200465</v>
      </c>
      <c r="J26" s="91">
        <v>1561.3406289196241</v>
      </c>
      <c r="K26" s="91">
        <v>1263.8447794037011</v>
      </c>
      <c r="L26" s="91">
        <v>2983.3036728894963</v>
      </c>
      <c r="M26" s="91">
        <v>1936.3058996296161</v>
      </c>
      <c r="N26" s="91">
        <v>12897142.511489909</v>
      </c>
      <c r="O26" s="87"/>
    </row>
    <row r="27" spans="1:15" ht="23.25" x14ac:dyDescent="0.25">
      <c r="A27" s="89">
        <v>400</v>
      </c>
      <c r="B27" s="90" t="s">
        <v>102</v>
      </c>
      <c r="C27" s="90" t="s">
        <v>103</v>
      </c>
      <c r="D27" s="89">
        <v>52.48</v>
      </c>
      <c r="E27" s="90" t="s">
        <v>55</v>
      </c>
      <c r="F27" s="91">
        <v>402.03242700758756</v>
      </c>
      <c r="G27" s="91">
        <v>1.6081297080303503</v>
      </c>
      <c r="H27" s="91">
        <v>0</v>
      </c>
      <c r="I27" s="91">
        <v>50.772225411444467</v>
      </c>
      <c r="J27" s="91">
        <v>0</v>
      </c>
      <c r="K27" s="91">
        <v>329.1588856299548</v>
      </c>
      <c r="L27" s="91">
        <v>0</v>
      </c>
      <c r="M27" s="91">
        <v>22.101315966188277</v>
      </c>
      <c r="N27" s="91">
        <v>238368.30100893709</v>
      </c>
      <c r="O27" s="87">
        <v>1</v>
      </c>
    </row>
    <row r="28" spans="1:15" ht="23.25" x14ac:dyDescent="0.25">
      <c r="A28" s="89">
        <v>500</v>
      </c>
      <c r="B28" s="90" t="s">
        <v>104</v>
      </c>
      <c r="C28" s="90" t="s">
        <v>104</v>
      </c>
      <c r="D28" s="89">
        <v>47.41</v>
      </c>
      <c r="E28" s="90" t="s">
        <v>55</v>
      </c>
      <c r="F28" s="91">
        <v>888.48596389784734</v>
      </c>
      <c r="G28" s="91">
        <v>3.55394385559139</v>
      </c>
      <c r="H28" s="91">
        <v>0</v>
      </c>
      <c r="I28" s="91">
        <v>692.66912976695403</v>
      </c>
      <c r="J28" s="91">
        <v>0</v>
      </c>
      <c r="K28" s="91">
        <v>195.81683413089343</v>
      </c>
      <c r="L28" s="91">
        <v>0</v>
      </c>
      <c r="M28" s="91">
        <v>0</v>
      </c>
      <c r="N28" s="91">
        <v>515546.35020478792</v>
      </c>
      <c r="O28" s="87"/>
    </row>
    <row r="29" spans="1:15" ht="23.25" x14ac:dyDescent="0.25">
      <c r="A29" s="89">
        <v>600</v>
      </c>
      <c r="B29" s="90" t="s">
        <v>105</v>
      </c>
      <c r="C29" s="90" t="s">
        <v>106</v>
      </c>
      <c r="D29" s="89">
        <v>64.459999999999994</v>
      </c>
      <c r="E29" s="90" t="s">
        <v>55</v>
      </c>
      <c r="F29" s="91">
        <v>915.67104519466352</v>
      </c>
      <c r="G29" s="91">
        <v>3.6626841807786539</v>
      </c>
      <c r="H29" s="91">
        <v>0</v>
      </c>
      <c r="I29" s="91">
        <v>66.303947898564829</v>
      </c>
      <c r="J29" s="91">
        <v>0</v>
      </c>
      <c r="K29" s="91">
        <v>827.2657813299104</v>
      </c>
      <c r="L29" s="91">
        <v>0</v>
      </c>
      <c r="M29" s="91">
        <v>22.101315966188277</v>
      </c>
      <c r="N29" s="91">
        <v>716229.01398865529</v>
      </c>
      <c r="O29" s="87"/>
    </row>
    <row r="30" spans="1:15" ht="23.25" x14ac:dyDescent="0.25">
      <c r="A30" s="89">
        <v>601</v>
      </c>
      <c r="B30" s="90" t="s">
        <v>107</v>
      </c>
      <c r="C30" s="90" t="s">
        <v>107</v>
      </c>
      <c r="D30" s="89">
        <v>102.25</v>
      </c>
      <c r="E30" s="90" t="s">
        <v>55</v>
      </c>
      <c r="F30" s="91">
        <v>915.67104519466363</v>
      </c>
      <c r="G30" s="91">
        <v>3.6626841807786543</v>
      </c>
      <c r="H30" s="91">
        <v>0</v>
      </c>
      <c r="I30" s="91">
        <v>66.303947898564829</v>
      </c>
      <c r="J30" s="91">
        <v>0</v>
      </c>
      <c r="K30" s="91">
        <v>827.26578132991051</v>
      </c>
      <c r="L30" s="91">
        <v>0</v>
      </c>
      <c r="M30" s="91">
        <v>22.101315966188277</v>
      </c>
      <c r="N30" s="91">
        <v>402868.66907774989</v>
      </c>
      <c r="O30" s="87"/>
    </row>
    <row r="31" spans="1:15" ht="34.5" x14ac:dyDescent="0.25">
      <c r="A31" s="89">
        <v>700</v>
      </c>
      <c r="B31" s="90" t="s">
        <v>108</v>
      </c>
      <c r="C31" s="90" t="s">
        <v>108</v>
      </c>
      <c r="D31" s="89">
        <v>3.64</v>
      </c>
      <c r="E31" s="90" t="s">
        <v>55</v>
      </c>
      <c r="F31" s="91">
        <v>11217.614645908994</v>
      </c>
      <c r="G31" s="91">
        <v>44.87045858363598</v>
      </c>
      <c r="H31" s="91">
        <v>0</v>
      </c>
      <c r="I31" s="91">
        <v>4332.1810672323336</v>
      </c>
      <c r="J31" s="91">
        <v>552.69193947886697</v>
      </c>
      <c r="K31" s="91">
        <v>3038.9412338273874</v>
      </c>
      <c r="L31" s="91">
        <v>0</v>
      </c>
      <c r="M31" s="91">
        <v>3293.8004053704071</v>
      </c>
      <c r="N31" s="91">
        <v>6219127.4811286088</v>
      </c>
      <c r="O31" s="87"/>
    </row>
    <row r="32" spans="1:15" ht="45.75" x14ac:dyDescent="0.25">
      <c r="A32" s="89">
        <v>701</v>
      </c>
      <c r="B32" s="90" t="s">
        <v>109</v>
      </c>
      <c r="C32" s="90" t="s">
        <v>109</v>
      </c>
      <c r="D32" s="89">
        <v>1.63</v>
      </c>
      <c r="E32" s="90" t="s">
        <v>55</v>
      </c>
      <c r="F32" s="91">
        <v>11217.614645908994</v>
      </c>
      <c r="G32" s="91">
        <v>44.870458583635987</v>
      </c>
      <c r="H32" s="91">
        <v>0</v>
      </c>
      <c r="I32" s="91">
        <v>4332.1810672323336</v>
      </c>
      <c r="J32" s="91">
        <v>552.69193947886697</v>
      </c>
      <c r="K32" s="91">
        <v>3038.9412338273878</v>
      </c>
      <c r="L32" s="91">
        <v>0</v>
      </c>
      <c r="M32" s="91">
        <v>3293.8004053704076</v>
      </c>
      <c r="N32" s="91">
        <v>6219127.4811286088</v>
      </c>
      <c r="O32" s="87"/>
    </row>
    <row r="33" spans="1:15" ht="23.25" x14ac:dyDescent="0.25">
      <c r="A33" s="89">
        <v>702</v>
      </c>
      <c r="B33" s="90" t="s">
        <v>110</v>
      </c>
      <c r="C33" s="90" t="s">
        <v>110</v>
      </c>
      <c r="D33" s="89">
        <v>10.06</v>
      </c>
      <c r="E33" s="90" t="s">
        <v>55</v>
      </c>
      <c r="F33" s="91">
        <v>2043.8784025150353</v>
      </c>
      <c r="G33" s="91">
        <v>8.1755136100601415</v>
      </c>
      <c r="H33" s="91">
        <v>0</v>
      </c>
      <c r="I33" s="91">
        <v>1430.2791101833814</v>
      </c>
      <c r="J33" s="91">
        <v>552.69193947886697</v>
      </c>
      <c r="K33" s="91">
        <v>60.907352852786907</v>
      </c>
      <c r="L33" s="91">
        <v>0</v>
      </c>
      <c r="M33" s="91">
        <v>0</v>
      </c>
      <c r="N33" s="91">
        <v>894839.89455993229</v>
      </c>
      <c r="O33" s="87">
        <v>1</v>
      </c>
    </row>
    <row r="34" spans="1:15" ht="34.5" x14ac:dyDescent="0.25">
      <c r="A34" s="89">
        <v>800</v>
      </c>
      <c r="B34" s="90" t="s">
        <v>111</v>
      </c>
      <c r="C34" s="90" t="s">
        <v>112</v>
      </c>
      <c r="D34" s="89">
        <v>83.46</v>
      </c>
      <c r="E34" s="90" t="s">
        <v>55</v>
      </c>
      <c r="F34" s="91">
        <v>9022.1845251350551</v>
      </c>
      <c r="G34" s="91">
        <v>36.088738100540212</v>
      </c>
      <c r="H34" s="91">
        <v>0</v>
      </c>
      <c r="I34" s="91">
        <v>3076.9633803922738</v>
      </c>
      <c r="J34" s="91">
        <v>0</v>
      </c>
      <c r="K34" s="91">
        <v>2626.6701793429997</v>
      </c>
      <c r="L34" s="91">
        <v>0</v>
      </c>
      <c r="M34" s="91">
        <v>3318.5509653997806</v>
      </c>
      <c r="N34" s="91">
        <v>4825863.3521296643</v>
      </c>
      <c r="O34" s="87"/>
    </row>
    <row r="35" spans="1:15" ht="45.75" x14ac:dyDescent="0.25">
      <c r="A35" s="89">
        <v>801</v>
      </c>
      <c r="B35" s="90" t="s">
        <v>113</v>
      </c>
      <c r="C35" s="90" t="s">
        <v>114</v>
      </c>
      <c r="D35" s="89">
        <v>69.27</v>
      </c>
      <c r="E35" s="90" t="s">
        <v>55</v>
      </c>
      <c r="F35" s="91">
        <v>8737.6557231555107</v>
      </c>
      <c r="G35" s="91">
        <v>34.950622892622043</v>
      </c>
      <c r="H35" s="91">
        <v>0</v>
      </c>
      <c r="I35" s="91">
        <v>3093.7609483710376</v>
      </c>
      <c r="J35" s="91">
        <v>0</v>
      </c>
      <c r="K35" s="91">
        <v>2474.5276921564628</v>
      </c>
      <c r="L35" s="91">
        <v>0</v>
      </c>
      <c r="M35" s="91">
        <v>3169.3670826280099</v>
      </c>
      <c r="N35" s="91">
        <v>4827345.4145724047</v>
      </c>
      <c r="O35" s="87"/>
    </row>
    <row r="36" spans="1:15" ht="45.75" x14ac:dyDescent="0.25">
      <c r="A36" s="89">
        <v>802</v>
      </c>
      <c r="B36" s="90" t="s">
        <v>115</v>
      </c>
      <c r="C36" s="90" t="s">
        <v>116</v>
      </c>
      <c r="D36" s="89">
        <v>25.77</v>
      </c>
      <c r="E36" s="90" t="s">
        <v>55</v>
      </c>
      <c r="F36" s="91">
        <v>8860.5636232680263</v>
      </c>
      <c r="G36" s="91">
        <v>35.442254493072106</v>
      </c>
      <c r="H36" s="91">
        <v>0</v>
      </c>
      <c r="I36" s="91">
        <v>3101.9090662120307</v>
      </c>
      <c r="J36" s="91">
        <v>0</v>
      </c>
      <c r="K36" s="91">
        <v>2546.1899082939181</v>
      </c>
      <c r="L36" s="91">
        <v>0</v>
      </c>
      <c r="M36" s="91">
        <v>3212.4646487620771</v>
      </c>
      <c r="N36" s="91">
        <v>4799809.3061018502</v>
      </c>
      <c r="O36" s="87"/>
    </row>
    <row r="37" spans="1:15" ht="34.5" x14ac:dyDescent="0.25">
      <c r="A37" s="89">
        <v>900</v>
      </c>
      <c r="B37" s="90" t="s">
        <v>117</v>
      </c>
      <c r="C37" s="90" t="s">
        <v>117</v>
      </c>
      <c r="D37" s="89">
        <v>28.25</v>
      </c>
      <c r="E37" s="90" t="s">
        <v>55</v>
      </c>
      <c r="F37" s="91">
        <v>621.00740526383242</v>
      </c>
      <c r="G37" s="91">
        <v>2.4840296210553294</v>
      </c>
      <c r="H37" s="91">
        <v>0</v>
      </c>
      <c r="I37" s="91">
        <v>394.01703096797115</v>
      </c>
      <c r="J37" s="91">
        <v>0</v>
      </c>
      <c r="K37" s="91">
        <v>127.53445244801395</v>
      </c>
      <c r="L37" s="91">
        <v>0</v>
      </c>
      <c r="M37" s="91">
        <v>99.45592184784725</v>
      </c>
      <c r="N37" s="91">
        <v>149090.89687846217</v>
      </c>
      <c r="O37" s="87"/>
    </row>
    <row r="38" spans="1:15" ht="23.25" x14ac:dyDescent="0.25">
      <c r="A38" s="89">
        <v>1000</v>
      </c>
      <c r="B38" s="90" t="s">
        <v>118</v>
      </c>
      <c r="C38" s="90" t="s">
        <v>118</v>
      </c>
      <c r="D38" s="89">
        <v>56.5</v>
      </c>
      <c r="E38" s="90" t="s">
        <v>55</v>
      </c>
      <c r="F38" s="91">
        <v>983.82617783094224</v>
      </c>
      <c r="G38" s="91">
        <v>3.9353047113237687</v>
      </c>
      <c r="H38" s="91">
        <v>0</v>
      </c>
      <c r="I38" s="91">
        <v>0</v>
      </c>
      <c r="J38" s="91">
        <v>0</v>
      </c>
      <c r="K38" s="91">
        <v>761.72252163453732</v>
      </c>
      <c r="L38" s="91">
        <v>0</v>
      </c>
      <c r="M38" s="91">
        <v>222.10365619640481</v>
      </c>
      <c r="N38" s="91">
        <v>655200.4332151725</v>
      </c>
      <c r="O38" s="87"/>
    </row>
    <row r="39" spans="1:15" ht="23.25" x14ac:dyDescent="0.25">
      <c r="A39" s="89">
        <v>1001</v>
      </c>
      <c r="B39" s="90" t="s">
        <v>119</v>
      </c>
      <c r="C39" s="90" t="s">
        <v>119</v>
      </c>
      <c r="D39" s="89">
        <v>64.459999999999994</v>
      </c>
      <c r="E39" s="90" t="s">
        <v>55</v>
      </c>
      <c r="F39" s="91">
        <v>784.66237365583129</v>
      </c>
      <c r="G39" s="91">
        <v>3.1386494946233254</v>
      </c>
      <c r="H39" s="91">
        <v>0</v>
      </c>
      <c r="I39" s="91">
        <v>0</v>
      </c>
      <c r="J39" s="91">
        <v>0</v>
      </c>
      <c r="K39" s="91">
        <v>660.9095735089644</v>
      </c>
      <c r="L39" s="91">
        <v>0</v>
      </c>
      <c r="M39" s="91">
        <v>123.75280014686699</v>
      </c>
      <c r="N39" s="91">
        <v>599943.15507710597</v>
      </c>
      <c r="O39" s="87"/>
    </row>
    <row r="40" spans="1:15" ht="23.25" x14ac:dyDescent="0.25">
      <c r="A40" s="89">
        <v>1098</v>
      </c>
      <c r="B40" s="90" t="s">
        <v>120</v>
      </c>
      <c r="C40" s="90" t="s">
        <v>121</v>
      </c>
      <c r="D40" s="89">
        <v>7.88</v>
      </c>
      <c r="E40" s="90" t="s">
        <v>55</v>
      </c>
      <c r="F40" s="91">
        <v>1202.4971111922623</v>
      </c>
      <c r="G40" s="91">
        <v>4.8099884447690453</v>
      </c>
      <c r="H40" s="91">
        <v>0</v>
      </c>
      <c r="I40" s="91">
        <v>0</v>
      </c>
      <c r="J40" s="91">
        <v>1201.1257897336009</v>
      </c>
      <c r="K40" s="91">
        <v>0</v>
      </c>
      <c r="L40" s="91">
        <v>0</v>
      </c>
      <c r="M40" s="91">
        <v>1.3713214586605318</v>
      </c>
      <c r="N40" s="91">
        <v>130584.9789925199</v>
      </c>
      <c r="O40" s="87"/>
    </row>
    <row r="41" spans="1:15" ht="23.25" x14ac:dyDescent="0.25">
      <c r="A41" s="89">
        <v>1099</v>
      </c>
      <c r="B41" s="90" t="s">
        <v>122</v>
      </c>
      <c r="C41" s="90" t="s">
        <v>122</v>
      </c>
      <c r="D41" s="89">
        <v>6.7</v>
      </c>
      <c r="E41" s="90" t="s">
        <v>55</v>
      </c>
      <c r="F41" s="91">
        <v>10537.394500177377</v>
      </c>
      <c r="G41" s="91">
        <v>42.149578000709518</v>
      </c>
      <c r="H41" s="91">
        <v>0</v>
      </c>
      <c r="I41" s="91">
        <v>1432.9266823618595</v>
      </c>
      <c r="J41" s="91">
        <v>2559.4370902986825</v>
      </c>
      <c r="K41" s="91">
        <v>3722.4804750763305</v>
      </c>
      <c r="L41" s="91">
        <v>0</v>
      </c>
      <c r="M41" s="91">
        <v>2822.5502524405056</v>
      </c>
      <c r="N41" s="91">
        <v>5188078.4710798208</v>
      </c>
      <c r="O41" s="87"/>
    </row>
    <row r="42" spans="1:15" ht="23.25" x14ac:dyDescent="0.25">
      <c r="A42" s="89">
        <v>1100</v>
      </c>
      <c r="B42" s="90" t="s">
        <v>123</v>
      </c>
      <c r="C42" s="90" t="s">
        <v>123</v>
      </c>
      <c r="D42" s="89">
        <v>9.02</v>
      </c>
      <c r="E42" s="90" t="s">
        <v>55</v>
      </c>
      <c r="F42" s="91">
        <v>9334.897388985115</v>
      </c>
      <c r="G42" s="91">
        <v>37.339589555940464</v>
      </c>
      <c r="H42" s="91">
        <v>0</v>
      </c>
      <c r="I42" s="91">
        <v>1432.9266823618595</v>
      </c>
      <c r="J42" s="91">
        <v>1358.3113005650816</v>
      </c>
      <c r="K42" s="91">
        <v>3722.4804750763305</v>
      </c>
      <c r="L42" s="91">
        <v>0</v>
      </c>
      <c r="M42" s="91">
        <v>2821.178930981845</v>
      </c>
      <c r="N42" s="91">
        <v>5057493.4920873009</v>
      </c>
      <c r="O42" s="87"/>
    </row>
    <row r="43" spans="1:15" ht="34.5" x14ac:dyDescent="0.25">
      <c r="A43" s="89">
        <v>1101</v>
      </c>
      <c r="B43" s="90" t="s">
        <v>124</v>
      </c>
      <c r="C43" s="90" t="s">
        <v>125</v>
      </c>
      <c r="D43" s="89">
        <v>47.42</v>
      </c>
      <c r="E43" s="90" t="s">
        <v>55</v>
      </c>
      <c r="F43" s="91">
        <v>6043.1414415624395</v>
      </c>
      <c r="G43" s="91">
        <v>24.172565766249758</v>
      </c>
      <c r="H43" s="91">
        <v>0</v>
      </c>
      <c r="I43" s="91">
        <v>1271.9061960569927</v>
      </c>
      <c r="J43" s="91">
        <v>0</v>
      </c>
      <c r="K43" s="91">
        <v>2379.926910065964</v>
      </c>
      <c r="L43" s="91">
        <v>0</v>
      </c>
      <c r="M43" s="91">
        <v>2391.308335439483</v>
      </c>
      <c r="N43" s="91">
        <v>3227768.8121489794</v>
      </c>
      <c r="O43" s="87"/>
    </row>
    <row r="44" spans="1:15" ht="34.5" x14ac:dyDescent="0.25">
      <c r="A44" s="89">
        <v>1102</v>
      </c>
      <c r="B44" s="90" t="s">
        <v>126</v>
      </c>
      <c r="C44" s="90" t="s">
        <v>127</v>
      </c>
      <c r="D44" s="89">
        <v>44.87</v>
      </c>
      <c r="E44" s="90" t="s">
        <v>55</v>
      </c>
      <c r="F44" s="91">
        <v>6043.1414415624404</v>
      </c>
      <c r="G44" s="91">
        <v>24.172565766249758</v>
      </c>
      <c r="H44" s="91">
        <v>0</v>
      </c>
      <c r="I44" s="91">
        <v>1271.9061960569927</v>
      </c>
      <c r="J44" s="91">
        <v>0</v>
      </c>
      <c r="K44" s="91">
        <v>2379.926910065964</v>
      </c>
      <c r="L44" s="91">
        <v>0</v>
      </c>
      <c r="M44" s="91">
        <v>2391.308335439483</v>
      </c>
      <c r="N44" s="91">
        <v>3203857.3342358237</v>
      </c>
      <c r="O44" s="87"/>
    </row>
    <row r="45" spans="1:15" ht="23.25" x14ac:dyDescent="0.25">
      <c r="A45" s="89">
        <v>1103</v>
      </c>
      <c r="B45" s="90" t="s">
        <v>128</v>
      </c>
      <c r="C45" s="90" t="s">
        <v>128</v>
      </c>
      <c r="D45" s="89">
        <v>47.85</v>
      </c>
      <c r="E45" s="90" t="s">
        <v>55</v>
      </c>
      <c r="F45" s="91">
        <v>4426.7445227364879</v>
      </c>
      <c r="G45" s="91">
        <v>17.706978090945952</v>
      </c>
      <c r="H45" s="91">
        <v>0</v>
      </c>
      <c r="I45" s="91">
        <v>2568.5448364374997</v>
      </c>
      <c r="J45" s="91">
        <v>0</v>
      </c>
      <c r="K45" s="91">
        <v>561.59882404299378</v>
      </c>
      <c r="L45" s="91">
        <v>0</v>
      </c>
      <c r="M45" s="91">
        <v>1296.6008622559939</v>
      </c>
      <c r="N45" s="91">
        <v>2341394.2401702022</v>
      </c>
      <c r="O45" s="87"/>
    </row>
    <row r="46" spans="1:15" ht="34.5" x14ac:dyDescent="0.25">
      <c r="A46" s="89">
        <v>1104</v>
      </c>
      <c r="B46" s="90" t="s">
        <v>129</v>
      </c>
      <c r="C46" s="90" t="s">
        <v>129</v>
      </c>
      <c r="D46" s="89">
        <v>12.82</v>
      </c>
      <c r="E46" s="90" t="s">
        <v>55</v>
      </c>
      <c r="F46" s="91">
        <v>5862.5786552099935</v>
      </c>
      <c r="G46" s="91">
        <v>23.450314620839972</v>
      </c>
      <c r="H46" s="91">
        <v>0</v>
      </c>
      <c r="I46" s="91">
        <v>962.75423089902006</v>
      </c>
      <c r="J46" s="91">
        <v>0</v>
      </c>
      <c r="K46" s="91">
        <v>2826.1905340260205</v>
      </c>
      <c r="L46" s="91">
        <v>0</v>
      </c>
      <c r="M46" s="91">
        <v>2073.6338902849516</v>
      </c>
      <c r="N46" s="91">
        <v>3445635.4640129446</v>
      </c>
      <c r="O46" s="87"/>
    </row>
    <row r="47" spans="1:15" ht="23.25" x14ac:dyDescent="0.25">
      <c r="A47" s="89">
        <v>1200</v>
      </c>
      <c r="B47" s="90" t="s">
        <v>130</v>
      </c>
      <c r="C47" s="90" t="s">
        <v>131</v>
      </c>
      <c r="D47" s="89">
        <v>90.23</v>
      </c>
      <c r="E47" s="90" t="s">
        <v>55</v>
      </c>
      <c r="F47" s="91">
        <v>4160.351098983806</v>
      </c>
      <c r="G47" s="91">
        <v>16.641404395935226</v>
      </c>
      <c r="H47" s="91">
        <v>0</v>
      </c>
      <c r="I47" s="91">
        <v>1908.0195427805802</v>
      </c>
      <c r="J47" s="91">
        <v>0</v>
      </c>
      <c r="K47" s="91">
        <v>1994.8512251971324</v>
      </c>
      <c r="L47" s="91">
        <v>0</v>
      </c>
      <c r="M47" s="91">
        <v>257.48033100609342</v>
      </c>
      <c r="N47" s="91">
        <v>3357145.110975794</v>
      </c>
      <c r="O47" s="87"/>
    </row>
    <row r="48" spans="1:15" ht="34.5" x14ac:dyDescent="0.25">
      <c r="A48" s="89">
        <v>1201</v>
      </c>
      <c r="B48" s="90" t="s">
        <v>132</v>
      </c>
      <c r="C48" s="90" t="s">
        <v>133</v>
      </c>
      <c r="D48" s="89">
        <v>70.89</v>
      </c>
      <c r="E48" s="90" t="s">
        <v>55</v>
      </c>
      <c r="F48" s="91">
        <v>1556.138697586015</v>
      </c>
      <c r="G48" s="91">
        <v>6.2245547903440599</v>
      </c>
      <c r="H48" s="91">
        <v>0</v>
      </c>
      <c r="I48" s="91">
        <v>304.54604192495373</v>
      </c>
      <c r="J48" s="91">
        <v>356.38371995478599</v>
      </c>
      <c r="K48" s="91">
        <v>876.42281713501529</v>
      </c>
      <c r="L48" s="91">
        <v>0</v>
      </c>
      <c r="M48" s="91">
        <v>18.786118571260037</v>
      </c>
      <c r="N48" s="91">
        <v>1026692.9058916845</v>
      </c>
      <c r="O48" s="87"/>
    </row>
    <row r="49" spans="1:15" ht="23.25" x14ac:dyDescent="0.25">
      <c r="A49" s="89">
        <v>1202</v>
      </c>
      <c r="B49" s="90" t="s">
        <v>134</v>
      </c>
      <c r="C49" s="90" t="s">
        <v>135</v>
      </c>
      <c r="D49" s="89">
        <v>48.26</v>
      </c>
      <c r="E49" s="90" t="s">
        <v>55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87"/>
    </row>
    <row r="50" spans="1:15" ht="34.5" x14ac:dyDescent="0.25">
      <c r="A50" s="89">
        <v>1206</v>
      </c>
      <c r="B50" s="90" t="s">
        <v>136</v>
      </c>
      <c r="C50" s="90" t="s">
        <v>137</v>
      </c>
      <c r="D50" s="89">
        <v>113.84</v>
      </c>
      <c r="E50" s="90" t="s">
        <v>55</v>
      </c>
      <c r="F50" s="91">
        <v>666.03437659248129</v>
      </c>
      <c r="G50" s="91">
        <v>2.6641375063699249</v>
      </c>
      <c r="H50" s="91">
        <v>0</v>
      </c>
      <c r="I50" s="91">
        <v>143.43769346360116</v>
      </c>
      <c r="J50" s="91">
        <v>0</v>
      </c>
      <c r="K50" s="91">
        <v>522.59668312888004</v>
      </c>
      <c r="L50" s="91">
        <v>0</v>
      </c>
      <c r="M50" s="91">
        <v>0</v>
      </c>
      <c r="N50" s="91">
        <v>707702.79098406015</v>
      </c>
      <c r="O50" s="87"/>
    </row>
    <row r="51" spans="1:15" ht="34.5" x14ac:dyDescent="0.25">
      <c r="A51" s="89">
        <v>1210</v>
      </c>
      <c r="B51" s="90" t="s">
        <v>138</v>
      </c>
      <c r="C51" s="90" t="s">
        <v>138</v>
      </c>
      <c r="D51" s="89">
        <v>3.82</v>
      </c>
      <c r="E51" s="90" t="s">
        <v>71</v>
      </c>
      <c r="F51" s="91">
        <v>14300.255872641848</v>
      </c>
      <c r="G51" s="91">
        <v>57.201023490567387</v>
      </c>
      <c r="H51" s="91">
        <v>0</v>
      </c>
      <c r="I51" s="91">
        <v>3340.9462251424393</v>
      </c>
      <c r="J51" s="91">
        <v>2559.4370902986825</v>
      </c>
      <c r="K51" s="91">
        <v>5253.3990976926607</v>
      </c>
      <c r="L51" s="91">
        <v>0</v>
      </c>
      <c r="M51" s="91">
        <v>3146.4734595080636</v>
      </c>
      <c r="N51" s="91">
        <v>7873199.9596542791</v>
      </c>
      <c r="O51" s="87"/>
    </row>
    <row r="52" spans="1:15" ht="34.5" x14ac:dyDescent="0.25">
      <c r="A52" s="89">
        <v>1298</v>
      </c>
      <c r="B52" s="90" t="s">
        <v>139</v>
      </c>
      <c r="C52" s="90" t="s">
        <v>139</v>
      </c>
      <c r="D52" s="89">
        <v>2.8</v>
      </c>
      <c r="E52" s="90" t="s">
        <v>55</v>
      </c>
      <c r="F52" s="91">
        <v>6862.7182616383752</v>
      </c>
      <c r="G52" s="91">
        <v>27.4508730465535</v>
      </c>
      <c r="H52" s="91">
        <v>0</v>
      </c>
      <c r="I52" s="91">
        <v>4074.5581431084743</v>
      </c>
      <c r="J52" s="91">
        <v>738.2357746865323</v>
      </c>
      <c r="K52" s="91">
        <v>814.78154939541002</v>
      </c>
      <c r="L52" s="91">
        <v>0</v>
      </c>
      <c r="M52" s="91">
        <v>1235.1427944479583</v>
      </c>
      <c r="N52" s="91">
        <v>3150182.8850356042</v>
      </c>
      <c r="O52" s="87"/>
    </row>
    <row r="53" spans="1:15" ht="45.75" x14ac:dyDescent="0.25">
      <c r="A53" s="89">
        <v>1299</v>
      </c>
      <c r="B53" s="90" t="s">
        <v>140</v>
      </c>
      <c r="C53" s="90" t="s">
        <v>140</v>
      </c>
      <c r="D53" s="89">
        <v>1.9</v>
      </c>
      <c r="E53" s="90" t="s">
        <v>55</v>
      </c>
      <c r="F53" s="91">
        <v>6862.7182616383752</v>
      </c>
      <c r="G53" s="91">
        <v>27.4508730465535</v>
      </c>
      <c r="H53" s="91">
        <v>0</v>
      </c>
      <c r="I53" s="91">
        <v>4074.5581431084743</v>
      </c>
      <c r="J53" s="91">
        <v>738.2357746865323</v>
      </c>
      <c r="K53" s="91">
        <v>814.78154939541002</v>
      </c>
      <c r="L53" s="91">
        <v>0</v>
      </c>
      <c r="M53" s="91">
        <v>1235.1427944479583</v>
      </c>
      <c r="N53" s="91">
        <v>3150182.8850356042</v>
      </c>
      <c r="O53" s="87"/>
    </row>
    <row r="54" spans="1:15" ht="34.5" x14ac:dyDescent="0.25">
      <c r="A54" s="89">
        <v>1300</v>
      </c>
      <c r="B54" s="90" t="s">
        <v>141</v>
      </c>
      <c r="C54" s="90" t="s">
        <v>142</v>
      </c>
      <c r="D54" s="89">
        <v>38.340000000000003</v>
      </c>
      <c r="E54" s="90" t="s">
        <v>55</v>
      </c>
      <c r="F54" s="91">
        <v>11800.371220227868</v>
      </c>
      <c r="G54" s="91">
        <v>47.20148488091148</v>
      </c>
      <c r="H54" s="91">
        <v>0</v>
      </c>
      <c r="I54" s="91">
        <v>4235.9973063218567</v>
      </c>
      <c r="J54" s="91">
        <v>11.60508009404445</v>
      </c>
      <c r="K54" s="91">
        <v>3090.2553275073228</v>
      </c>
      <c r="L54" s="91">
        <v>0</v>
      </c>
      <c r="M54" s="91">
        <v>4462.5135063046455</v>
      </c>
      <c r="N54" s="91">
        <v>6845936.9064150369</v>
      </c>
      <c r="O54" s="87"/>
    </row>
    <row r="55" spans="1:15" ht="23.25" x14ac:dyDescent="0.25">
      <c r="A55" s="89">
        <v>1301</v>
      </c>
      <c r="B55" s="90" t="s">
        <v>143</v>
      </c>
      <c r="C55" s="90" t="s">
        <v>144</v>
      </c>
      <c r="D55" s="89">
        <v>33.97</v>
      </c>
      <c r="E55" s="90" t="s">
        <v>55</v>
      </c>
      <c r="F55" s="91">
        <v>1044.754174977571</v>
      </c>
      <c r="G55" s="91">
        <v>4.1790166999102842</v>
      </c>
      <c r="H55" s="91">
        <v>0</v>
      </c>
      <c r="I55" s="91">
        <v>619.08982991980849</v>
      </c>
      <c r="J55" s="91">
        <v>0</v>
      </c>
      <c r="K55" s="91">
        <v>242.33351028662025</v>
      </c>
      <c r="L55" s="91">
        <v>0</v>
      </c>
      <c r="M55" s="91">
        <v>183.33083477114224</v>
      </c>
      <c r="N55" s="91">
        <v>653379.21234074119</v>
      </c>
      <c r="O55" s="87"/>
    </row>
    <row r="56" spans="1:15" ht="23.25" x14ac:dyDescent="0.25">
      <c r="A56" s="89">
        <v>1302</v>
      </c>
      <c r="B56" s="90" t="s">
        <v>145</v>
      </c>
      <c r="C56" s="90" t="s">
        <v>145</v>
      </c>
      <c r="D56" s="89">
        <v>5.88</v>
      </c>
      <c r="E56" s="90" t="s">
        <v>55</v>
      </c>
      <c r="F56" s="91">
        <v>12821.91523501735</v>
      </c>
      <c r="G56" s="91">
        <v>51.287660940069408</v>
      </c>
      <c r="H56" s="91">
        <v>0</v>
      </c>
      <c r="I56" s="91">
        <v>4831.8769760535761</v>
      </c>
      <c r="J56" s="91">
        <v>11.60508009404445</v>
      </c>
      <c r="K56" s="91">
        <v>3332.5888377939432</v>
      </c>
      <c r="L56" s="91">
        <v>0</v>
      </c>
      <c r="M56" s="91">
        <v>4645.8443410757882</v>
      </c>
      <c r="N56" s="91">
        <v>7487101.2316936385</v>
      </c>
      <c r="O56" s="87"/>
    </row>
    <row r="57" spans="1:15" ht="34.5" x14ac:dyDescent="0.25">
      <c r="A57" s="89">
        <v>1303</v>
      </c>
      <c r="B57" s="90" t="s">
        <v>146</v>
      </c>
      <c r="C57" s="90" t="s">
        <v>146</v>
      </c>
      <c r="D57" s="89">
        <v>21.3</v>
      </c>
      <c r="E57" s="90" t="s">
        <v>71</v>
      </c>
      <c r="F57" s="91">
        <v>12821.91523501735</v>
      </c>
      <c r="G57" s="91">
        <v>51.287660940069408</v>
      </c>
      <c r="H57" s="91">
        <v>0</v>
      </c>
      <c r="I57" s="91">
        <v>4831.8769760535761</v>
      </c>
      <c r="J57" s="91">
        <v>11.60508009404445</v>
      </c>
      <c r="K57" s="91">
        <v>3332.5888377939432</v>
      </c>
      <c r="L57" s="91">
        <v>0</v>
      </c>
      <c r="M57" s="91">
        <v>4645.8443410757882</v>
      </c>
      <c r="N57" s="91">
        <v>7487101.2316936385</v>
      </c>
      <c r="O57" s="87"/>
    </row>
    <row r="58" spans="1:15" ht="23.25" x14ac:dyDescent="0.25">
      <c r="A58" s="89">
        <v>1304</v>
      </c>
      <c r="B58" s="90" t="s">
        <v>147</v>
      </c>
      <c r="C58" s="90" t="s">
        <v>148</v>
      </c>
      <c r="D58" s="89">
        <v>15.73</v>
      </c>
      <c r="E58" s="90" t="s">
        <v>55</v>
      </c>
      <c r="F58" s="91">
        <v>12821.91523501735</v>
      </c>
      <c r="G58" s="91">
        <v>51.287660940069415</v>
      </c>
      <c r="H58" s="91">
        <v>0</v>
      </c>
      <c r="I58" s="91">
        <v>4831.876976053577</v>
      </c>
      <c r="J58" s="91">
        <v>11.60508009404445</v>
      </c>
      <c r="K58" s="91">
        <v>3332.5888377939432</v>
      </c>
      <c r="L58" s="91">
        <v>0</v>
      </c>
      <c r="M58" s="91">
        <v>4645.8443410757882</v>
      </c>
      <c r="N58" s="91">
        <v>7487101.2316936385</v>
      </c>
      <c r="O58" s="87"/>
    </row>
    <row r="59" spans="1:15" ht="23.25" x14ac:dyDescent="0.25">
      <c r="A59" s="89">
        <v>1305</v>
      </c>
      <c r="B59" s="90" t="s">
        <v>149</v>
      </c>
      <c r="C59" s="90" t="s">
        <v>149</v>
      </c>
      <c r="D59" s="89">
        <v>16.98</v>
      </c>
      <c r="E59" s="90" t="s">
        <v>71</v>
      </c>
      <c r="F59" s="91">
        <v>8817.7391037780944</v>
      </c>
      <c r="G59" s="91">
        <v>35.270956415112387</v>
      </c>
      <c r="H59" s="91">
        <v>0</v>
      </c>
      <c r="I59" s="91">
        <v>4668.8388011737507</v>
      </c>
      <c r="J59" s="91">
        <v>11.60508009404445</v>
      </c>
      <c r="K59" s="91">
        <v>893.05047599971977</v>
      </c>
      <c r="L59" s="91">
        <v>0</v>
      </c>
      <c r="M59" s="91">
        <v>3244.2447465105811</v>
      </c>
      <c r="N59" s="91">
        <v>4625143.539131185</v>
      </c>
      <c r="O59" s="87"/>
    </row>
    <row r="60" spans="1:15" ht="23.25" x14ac:dyDescent="0.25">
      <c r="A60" s="89">
        <v>1306</v>
      </c>
      <c r="B60" s="90" t="s">
        <v>150</v>
      </c>
      <c r="C60" s="90" t="s">
        <v>151</v>
      </c>
      <c r="D60" s="89">
        <v>62.21</v>
      </c>
      <c r="E60" s="90" t="s">
        <v>55</v>
      </c>
      <c r="F60" s="91">
        <v>8817.7391037780944</v>
      </c>
      <c r="G60" s="91">
        <v>35.27095641511238</v>
      </c>
      <c r="H60" s="91">
        <v>0</v>
      </c>
      <c r="I60" s="91">
        <v>4668.8388011737507</v>
      </c>
      <c r="J60" s="91">
        <v>11.60508009404445</v>
      </c>
      <c r="K60" s="91">
        <v>893.05047599971977</v>
      </c>
      <c r="L60" s="91">
        <v>0</v>
      </c>
      <c r="M60" s="91">
        <v>3244.2447465105806</v>
      </c>
      <c r="N60" s="91">
        <v>4624478.905597277</v>
      </c>
      <c r="O60" s="87"/>
    </row>
    <row r="61" spans="1:15" ht="23.25" x14ac:dyDescent="0.25">
      <c r="A61" s="89">
        <v>1307</v>
      </c>
      <c r="B61" s="90" t="s">
        <v>152</v>
      </c>
      <c r="C61" s="90" t="s">
        <v>153</v>
      </c>
      <c r="D61" s="89">
        <v>47.79</v>
      </c>
      <c r="E61" s="90" t="s">
        <v>55</v>
      </c>
      <c r="F61" s="91">
        <v>8277.9549794758841</v>
      </c>
      <c r="G61" s="91">
        <v>33.111819917903546</v>
      </c>
      <c r="H61" s="91">
        <v>0</v>
      </c>
      <c r="I61" s="91">
        <v>4637.6566938990545</v>
      </c>
      <c r="J61" s="91">
        <v>11.60508009404445</v>
      </c>
      <c r="K61" s="91">
        <v>567.77929374334713</v>
      </c>
      <c r="L61" s="91">
        <v>0</v>
      </c>
      <c r="M61" s="91">
        <v>3060.9139117394388</v>
      </c>
      <c r="N61" s="91">
        <v>4221780.7704225872</v>
      </c>
      <c r="O61" s="87"/>
    </row>
    <row r="62" spans="1:15" ht="23.25" x14ac:dyDescent="0.25">
      <c r="A62" s="89">
        <v>1308</v>
      </c>
      <c r="B62" s="90" t="s">
        <v>154</v>
      </c>
      <c r="C62" s="90" t="s">
        <v>155</v>
      </c>
      <c r="D62" s="89">
        <v>56.66</v>
      </c>
      <c r="E62" s="90" t="s">
        <v>71</v>
      </c>
      <c r="F62" s="91">
        <v>8277.9549794758841</v>
      </c>
      <c r="G62" s="91">
        <v>33.111819917903539</v>
      </c>
      <c r="H62" s="91">
        <v>0</v>
      </c>
      <c r="I62" s="91">
        <v>4637.6566938990545</v>
      </c>
      <c r="J62" s="91">
        <v>11.60508009404445</v>
      </c>
      <c r="K62" s="91">
        <v>567.77929374334713</v>
      </c>
      <c r="L62" s="91">
        <v>0</v>
      </c>
      <c r="M62" s="91">
        <v>3060.9139117394384</v>
      </c>
      <c r="N62" s="91">
        <v>4220293.5353472391</v>
      </c>
      <c r="O62" s="87"/>
    </row>
    <row r="63" spans="1:15" ht="23.25" x14ac:dyDescent="0.25">
      <c r="A63" s="89">
        <v>1309</v>
      </c>
      <c r="B63" s="90" t="s">
        <v>156</v>
      </c>
      <c r="C63" s="90" t="s">
        <v>157</v>
      </c>
      <c r="D63" s="89">
        <v>30.33</v>
      </c>
      <c r="E63" s="90" t="s">
        <v>71</v>
      </c>
      <c r="F63" s="91">
        <v>10485.504960355423</v>
      </c>
      <c r="G63" s="91">
        <v>41.942019841421704</v>
      </c>
      <c r="H63" s="91">
        <v>0</v>
      </c>
      <c r="I63" s="91">
        <v>3886.5057690291683</v>
      </c>
      <c r="J63" s="91">
        <v>466.63198084820829</v>
      </c>
      <c r="K63" s="91">
        <v>2664.0764462987745</v>
      </c>
      <c r="L63" s="91">
        <v>0</v>
      </c>
      <c r="M63" s="91">
        <v>3468.2907641792744</v>
      </c>
      <c r="N63" s="91">
        <v>5675424.0197236864</v>
      </c>
      <c r="O63" s="87"/>
    </row>
    <row r="64" spans="1:15" ht="45.75" x14ac:dyDescent="0.25">
      <c r="A64" s="89">
        <v>1400</v>
      </c>
      <c r="B64" s="90" t="s">
        <v>158</v>
      </c>
      <c r="C64" s="90" t="s">
        <v>158</v>
      </c>
      <c r="D64" s="89">
        <v>3.59</v>
      </c>
      <c r="E64" s="90" t="s">
        <v>71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87"/>
    </row>
    <row r="65" spans="1:15" ht="45.75" x14ac:dyDescent="0.25">
      <c r="A65" s="89">
        <v>1401</v>
      </c>
      <c r="B65" s="90" t="s">
        <v>159</v>
      </c>
      <c r="C65" s="90" t="s">
        <v>160</v>
      </c>
      <c r="D65" s="89">
        <v>3.59</v>
      </c>
      <c r="E65" s="90" t="s">
        <v>71</v>
      </c>
      <c r="F65" s="91">
        <v>3176.0369254527968</v>
      </c>
      <c r="G65" s="91">
        <v>12.704147701811188</v>
      </c>
      <c r="H65" s="91">
        <v>0</v>
      </c>
      <c r="I65" s="91">
        <v>928.02788410258938</v>
      </c>
      <c r="J65" s="91">
        <v>34.815240282133345</v>
      </c>
      <c r="K65" s="91">
        <v>0</v>
      </c>
      <c r="L65" s="91">
        <v>0</v>
      </c>
      <c r="M65" s="91">
        <v>2213.1938010680742</v>
      </c>
      <c r="N65" s="91">
        <v>424622.86563719006</v>
      </c>
      <c r="O65" s="87"/>
    </row>
    <row r="66" spans="1:15" ht="45.75" x14ac:dyDescent="0.25">
      <c r="A66" s="89">
        <v>1402</v>
      </c>
      <c r="B66" s="90" t="s">
        <v>161</v>
      </c>
      <c r="C66" s="90" t="s">
        <v>161</v>
      </c>
      <c r="D66" s="89">
        <v>20.55</v>
      </c>
      <c r="E66" s="90" t="s">
        <v>71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87"/>
    </row>
    <row r="67" spans="1:15" ht="45.75" x14ac:dyDescent="0.25">
      <c r="A67" s="89">
        <v>1403</v>
      </c>
      <c r="B67" s="90" t="s">
        <v>162</v>
      </c>
      <c r="C67" s="90" t="s">
        <v>163</v>
      </c>
      <c r="D67" s="89">
        <v>20.55</v>
      </c>
      <c r="E67" s="90" t="s">
        <v>71</v>
      </c>
      <c r="F67" s="91">
        <v>4790.9969159356997</v>
      </c>
      <c r="G67" s="91">
        <v>19.163987663742798</v>
      </c>
      <c r="H67" s="91">
        <v>0</v>
      </c>
      <c r="I67" s="91">
        <v>1762.2869788643943</v>
      </c>
      <c r="J67" s="91">
        <v>34.815240282133345</v>
      </c>
      <c r="K67" s="91">
        <v>0</v>
      </c>
      <c r="L67" s="91">
        <v>0</v>
      </c>
      <c r="M67" s="91">
        <v>2993.894696789172</v>
      </c>
      <c r="N67" s="91">
        <v>623379.0650965306</v>
      </c>
      <c r="O67" s="87"/>
    </row>
    <row r="68" spans="1:15" ht="34.5" x14ac:dyDescent="0.25">
      <c r="A68" s="89">
        <v>1404</v>
      </c>
      <c r="B68" s="90" t="s">
        <v>164</v>
      </c>
      <c r="C68" s="90" t="s">
        <v>164</v>
      </c>
      <c r="D68" s="89">
        <v>3.41</v>
      </c>
      <c r="E68" s="90" t="s">
        <v>71</v>
      </c>
      <c r="F68" s="91">
        <v>2513.4690236330707</v>
      </c>
      <c r="G68" s="91">
        <v>10.053876094532283</v>
      </c>
      <c r="H68" s="91">
        <v>0</v>
      </c>
      <c r="I68" s="91">
        <v>988.06339711432395</v>
      </c>
      <c r="J68" s="91">
        <v>17.407620141066673</v>
      </c>
      <c r="K68" s="91">
        <v>0</v>
      </c>
      <c r="L68" s="91">
        <v>0</v>
      </c>
      <c r="M68" s="91">
        <v>1507.9980063776802</v>
      </c>
      <c r="N68" s="91">
        <v>374143.91073933977</v>
      </c>
      <c r="O68" s="87"/>
    </row>
    <row r="69" spans="1:15" ht="45.75" x14ac:dyDescent="0.25">
      <c r="A69" s="89">
        <v>1405</v>
      </c>
      <c r="B69" s="90" t="s">
        <v>165</v>
      </c>
      <c r="C69" s="90" t="s">
        <v>164</v>
      </c>
      <c r="D69" s="89">
        <v>3.41</v>
      </c>
      <c r="E69" s="90" t="s">
        <v>71</v>
      </c>
      <c r="F69" s="91">
        <v>2513.4690236330707</v>
      </c>
      <c r="G69" s="91">
        <v>10.053876094532283</v>
      </c>
      <c r="H69" s="91">
        <v>0</v>
      </c>
      <c r="I69" s="91">
        <v>988.06339711432395</v>
      </c>
      <c r="J69" s="91">
        <v>17.407620141066673</v>
      </c>
      <c r="K69" s="91">
        <v>0</v>
      </c>
      <c r="L69" s="91">
        <v>0</v>
      </c>
      <c r="M69" s="91">
        <v>1507.9980063776802</v>
      </c>
      <c r="N69" s="91">
        <v>374143.91073933977</v>
      </c>
      <c r="O69" s="87"/>
    </row>
    <row r="70" spans="1:15" ht="23.25" x14ac:dyDescent="0.25">
      <c r="A70" s="89">
        <v>1406</v>
      </c>
      <c r="B70" s="90" t="s">
        <v>166</v>
      </c>
      <c r="C70" s="90" t="s">
        <v>167</v>
      </c>
      <c r="D70" s="89">
        <v>9.01</v>
      </c>
      <c r="E70" s="90" t="s">
        <v>71</v>
      </c>
      <c r="F70" s="91">
        <v>5026.9380472661414</v>
      </c>
      <c r="G70" s="91">
        <v>20.107752189064566</v>
      </c>
      <c r="H70" s="91">
        <v>0</v>
      </c>
      <c r="I70" s="91">
        <v>1976.1267942286479</v>
      </c>
      <c r="J70" s="91">
        <v>34.815240282133345</v>
      </c>
      <c r="K70" s="91">
        <v>0</v>
      </c>
      <c r="L70" s="91">
        <v>0</v>
      </c>
      <c r="M70" s="91">
        <v>3015.9960127553604</v>
      </c>
      <c r="N70" s="91">
        <v>748287.82147867954</v>
      </c>
      <c r="O70" s="87"/>
    </row>
    <row r="71" spans="1:15" ht="23.25" x14ac:dyDescent="0.25">
      <c r="A71" s="89">
        <v>1407</v>
      </c>
      <c r="B71" s="90" t="s">
        <v>168</v>
      </c>
      <c r="C71" s="90" t="s">
        <v>168</v>
      </c>
      <c r="D71" s="89">
        <v>8.11</v>
      </c>
      <c r="E71" s="90" t="s">
        <v>71</v>
      </c>
      <c r="F71" s="91">
        <v>3789.8422942812031</v>
      </c>
      <c r="G71" s="91">
        <v>15.159369177124812</v>
      </c>
      <c r="H71" s="91">
        <v>0</v>
      </c>
      <c r="I71" s="91">
        <v>2850.4285137860434</v>
      </c>
      <c r="J71" s="91">
        <v>0</v>
      </c>
      <c r="K71" s="91">
        <v>0</v>
      </c>
      <c r="L71" s="91">
        <v>0</v>
      </c>
      <c r="M71" s="91">
        <v>939.41378049515993</v>
      </c>
      <c r="N71" s="91">
        <v>1468400.046470155</v>
      </c>
      <c r="O71" s="87"/>
    </row>
    <row r="72" spans="1:15" ht="34.5" x14ac:dyDescent="0.25">
      <c r="A72" s="89">
        <v>1408</v>
      </c>
      <c r="B72" s="90" t="s">
        <v>169</v>
      </c>
      <c r="C72" s="90" t="s">
        <v>169</v>
      </c>
      <c r="D72" s="89">
        <v>9.4499999999999993</v>
      </c>
      <c r="E72" s="90" t="s">
        <v>71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87"/>
    </row>
    <row r="73" spans="1:15" ht="45.75" x14ac:dyDescent="0.25">
      <c r="A73" s="89">
        <v>1409</v>
      </c>
      <c r="B73" s="90" t="s">
        <v>170</v>
      </c>
      <c r="C73" s="90" t="s">
        <v>170</v>
      </c>
      <c r="D73" s="89">
        <v>2.7</v>
      </c>
      <c r="E73" s="90" t="s">
        <v>71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87"/>
    </row>
    <row r="74" spans="1:15" ht="34.5" x14ac:dyDescent="0.25">
      <c r="A74" s="89">
        <v>1410</v>
      </c>
      <c r="B74" s="90" t="s">
        <v>171</v>
      </c>
      <c r="C74" s="90" t="s">
        <v>171</v>
      </c>
      <c r="D74" s="89">
        <v>12.27</v>
      </c>
      <c r="E74" s="90" t="s">
        <v>71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87"/>
    </row>
    <row r="75" spans="1:15" ht="34.5" x14ac:dyDescent="0.25">
      <c r="A75" s="89">
        <v>1411</v>
      </c>
      <c r="B75" s="90" t="s">
        <v>172</v>
      </c>
      <c r="C75" s="90" t="s">
        <v>173</v>
      </c>
      <c r="D75" s="89">
        <v>20.79</v>
      </c>
      <c r="E75" s="90" t="s">
        <v>71</v>
      </c>
      <c r="F75" s="91">
        <v>1894.9211471406015</v>
      </c>
      <c r="G75" s="91">
        <v>7.5796845885624062</v>
      </c>
      <c r="H75" s="91">
        <v>0</v>
      </c>
      <c r="I75" s="91">
        <v>1425.2142568930217</v>
      </c>
      <c r="J75" s="91">
        <v>0</v>
      </c>
      <c r="K75" s="91">
        <v>0</v>
      </c>
      <c r="L75" s="91">
        <v>0</v>
      </c>
      <c r="M75" s="91">
        <v>469.70689024757996</v>
      </c>
      <c r="N75" s="91">
        <v>734200.0232350775</v>
      </c>
      <c r="O75" s="87"/>
    </row>
    <row r="76" spans="1:15" ht="57" x14ac:dyDescent="0.25">
      <c r="A76" s="89">
        <v>1412</v>
      </c>
      <c r="B76" s="90" t="s">
        <v>174</v>
      </c>
      <c r="C76" s="90" t="s">
        <v>174</v>
      </c>
      <c r="D76" s="89">
        <v>0.95</v>
      </c>
      <c r="E76" s="90" t="s">
        <v>71</v>
      </c>
      <c r="F76" s="91">
        <v>112.56616615099222</v>
      </c>
      <c r="G76" s="91">
        <v>0.45026466460396886</v>
      </c>
      <c r="H76" s="91">
        <v>0</v>
      </c>
      <c r="I76" s="91">
        <v>112.56616615099222</v>
      </c>
      <c r="J76" s="91">
        <v>0</v>
      </c>
      <c r="K76" s="91">
        <v>0</v>
      </c>
      <c r="L76" s="91">
        <v>0</v>
      </c>
      <c r="M76" s="91">
        <v>0</v>
      </c>
      <c r="N76" s="91">
        <v>55348.558017600968</v>
      </c>
      <c r="O76" s="87"/>
    </row>
    <row r="77" spans="1:15" ht="45.75" x14ac:dyDescent="0.25">
      <c r="A77" s="89">
        <v>1413</v>
      </c>
      <c r="B77" s="90" t="s">
        <v>175</v>
      </c>
      <c r="C77" s="90" t="s">
        <v>176</v>
      </c>
      <c r="D77" s="89">
        <v>60.01</v>
      </c>
      <c r="E77" s="90" t="s">
        <v>71</v>
      </c>
      <c r="F77" s="91">
        <v>3677.2761281302114</v>
      </c>
      <c r="G77" s="91">
        <v>14.709104512520843</v>
      </c>
      <c r="H77" s="91">
        <v>0</v>
      </c>
      <c r="I77" s="91">
        <v>2737.8623476350513</v>
      </c>
      <c r="J77" s="91">
        <v>0</v>
      </c>
      <c r="K77" s="91">
        <v>0</v>
      </c>
      <c r="L77" s="91">
        <v>0</v>
      </c>
      <c r="M77" s="91">
        <v>939.41378049515993</v>
      </c>
      <c r="N77" s="91">
        <v>1413059.6141517165</v>
      </c>
      <c r="O77" s="87"/>
    </row>
    <row r="78" spans="1:15" ht="23.25" x14ac:dyDescent="0.25">
      <c r="A78" s="89">
        <v>1414</v>
      </c>
      <c r="B78" s="90" t="s">
        <v>177</v>
      </c>
      <c r="C78" s="90" t="s">
        <v>178</v>
      </c>
      <c r="D78" s="89">
        <v>51.88</v>
      </c>
      <c r="E78" s="90" t="s">
        <v>71</v>
      </c>
      <c r="F78" s="91">
        <v>3677.276128130211</v>
      </c>
      <c r="G78" s="91">
        <v>14.709104512520843</v>
      </c>
      <c r="H78" s="91">
        <v>0</v>
      </c>
      <c r="I78" s="91">
        <v>2737.8623476350513</v>
      </c>
      <c r="J78" s="91">
        <v>0</v>
      </c>
      <c r="K78" s="91">
        <v>0</v>
      </c>
      <c r="L78" s="91">
        <v>0</v>
      </c>
      <c r="M78" s="91">
        <v>939.41378049515993</v>
      </c>
      <c r="N78" s="91">
        <v>1413709.2277349113</v>
      </c>
      <c r="O78" s="87"/>
    </row>
    <row r="79" spans="1:15" ht="34.5" x14ac:dyDescent="0.25">
      <c r="A79" s="89">
        <v>1416</v>
      </c>
      <c r="B79" s="90" t="s">
        <v>179</v>
      </c>
      <c r="C79" s="90" t="s">
        <v>180</v>
      </c>
      <c r="D79" s="89">
        <v>53.31</v>
      </c>
      <c r="E79" s="90" t="s">
        <v>55</v>
      </c>
      <c r="F79" s="91">
        <v>7703.0101356368023</v>
      </c>
      <c r="G79" s="91">
        <v>30.812040542547205</v>
      </c>
      <c r="H79" s="91">
        <v>0</v>
      </c>
      <c r="I79" s="91">
        <v>2217.8217402135133</v>
      </c>
      <c r="J79" s="91">
        <v>10.154445082288893</v>
      </c>
      <c r="K79" s="91">
        <v>2761.3812352265068</v>
      </c>
      <c r="L79" s="91">
        <v>0</v>
      </c>
      <c r="M79" s="91">
        <v>2713.6527151144928</v>
      </c>
      <c r="N79" s="91">
        <v>4321872.8949864609</v>
      </c>
      <c r="O79" s="87"/>
    </row>
    <row r="80" spans="1:15" ht="23.25" x14ac:dyDescent="0.25">
      <c r="A80" s="89">
        <v>1417</v>
      </c>
      <c r="B80" s="90" t="s">
        <v>181</v>
      </c>
      <c r="C80" s="90" t="s">
        <v>182</v>
      </c>
      <c r="D80" s="89">
        <v>43.8</v>
      </c>
      <c r="E80" s="90" t="s">
        <v>55</v>
      </c>
      <c r="F80" s="91">
        <v>7703.0101356368023</v>
      </c>
      <c r="G80" s="91">
        <v>30.812040542547205</v>
      </c>
      <c r="H80" s="91">
        <v>0</v>
      </c>
      <c r="I80" s="91">
        <v>2217.8217402135133</v>
      </c>
      <c r="J80" s="91">
        <v>10.154445082288893</v>
      </c>
      <c r="K80" s="91">
        <v>2761.3812352265068</v>
      </c>
      <c r="L80" s="91">
        <v>0</v>
      </c>
      <c r="M80" s="91">
        <v>2713.6527151144928</v>
      </c>
      <c r="N80" s="91">
        <v>4321872.8949864609</v>
      </c>
      <c r="O80" s="87"/>
    </row>
    <row r="81" spans="1:15" ht="34.5" x14ac:dyDescent="0.25">
      <c r="A81" s="89">
        <v>1418</v>
      </c>
      <c r="B81" s="90" t="s">
        <v>183</v>
      </c>
      <c r="C81" s="90" t="s">
        <v>184</v>
      </c>
      <c r="D81" s="89">
        <v>28.58</v>
      </c>
      <c r="E81" s="90" t="s">
        <v>55</v>
      </c>
      <c r="F81" s="91">
        <v>7683.4507755870372</v>
      </c>
      <c r="G81" s="91">
        <v>30.733803102348144</v>
      </c>
      <c r="H81" s="91">
        <v>0</v>
      </c>
      <c r="I81" s="91">
        <v>2209.0907501765987</v>
      </c>
      <c r="J81" s="91">
        <v>10.154445082288893</v>
      </c>
      <c r="K81" s="91">
        <v>2761.3812352265063</v>
      </c>
      <c r="L81" s="91">
        <v>0</v>
      </c>
      <c r="M81" s="91">
        <v>2702.8243451016424</v>
      </c>
      <c r="N81" s="91">
        <v>4304383.0099833105</v>
      </c>
      <c r="O81" s="87"/>
    </row>
    <row r="82" spans="1:15" ht="45.75" x14ac:dyDescent="0.25">
      <c r="A82" s="89">
        <v>1419</v>
      </c>
      <c r="B82" s="90" t="s">
        <v>185</v>
      </c>
      <c r="C82" s="90" t="s">
        <v>185</v>
      </c>
      <c r="D82" s="89">
        <v>15.2</v>
      </c>
      <c r="E82" s="90" t="s">
        <v>71</v>
      </c>
      <c r="F82" s="91">
        <v>7683.4507755870372</v>
      </c>
      <c r="G82" s="91">
        <v>30.733803102348144</v>
      </c>
      <c r="H82" s="91">
        <v>0</v>
      </c>
      <c r="I82" s="91">
        <v>2209.0907501765987</v>
      </c>
      <c r="J82" s="91">
        <v>10.154445082288893</v>
      </c>
      <c r="K82" s="91">
        <v>2761.3812352265063</v>
      </c>
      <c r="L82" s="91">
        <v>0</v>
      </c>
      <c r="M82" s="91">
        <v>2702.8243451016424</v>
      </c>
      <c r="N82" s="91">
        <v>4305222.1534002945</v>
      </c>
      <c r="O82" s="87"/>
    </row>
    <row r="83" spans="1:15" ht="34.5" x14ac:dyDescent="0.25">
      <c r="A83" s="89">
        <v>1420</v>
      </c>
      <c r="B83" s="90" t="s">
        <v>186</v>
      </c>
      <c r="C83" s="90" t="s">
        <v>186</v>
      </c>
      <c r="D83" s="89">
        <v>20.79</v>
      </c>
      <c r="E83" s="90" t="s">
        <v>71</v>
      </c>
      <c r="F83" s="91">
        <v>1894.9211471406015</v>
      </c>
      <c r="G83" s="91">
        <v>7.5796845885624062</v>
      </c>
      <c r="H83" s="91">
        <v>0</v>
      </c>
      <c r="I83" s="91">
        <v>1425.2142568930217</v>
      </c>
      <c r="J83" s="91">
        <v>0</v>
      </c>
      <c r="K83" s="91">
        <v>0</v>
      </c>
      <c r="L83" s="91">
        <v>0</v>
      </c>
      <c r="M83" s="91">
        <v>469.70689024757996</v>
      </c>
      <c r="N83" s="91">
        <v>734200.0232350775</v>
      </c>
      <c r="O83" s="87"/>
    </row>
    <row r="84" spans="1:15" ht="23.25" x14ac:dyDescent="0.25">
      <c r="A84" s="89">
        <v>1421</v>
      </c>
      <c r="B84" s="90" t="s">
        <v>187</v>
      </c>
      <c r="C84" s="90" t="s">
        <v>187</v>
      </c>
      <c r="D84" s="89">
        <v>33.03</v>
      </c>
      <c r="E84" s="90" t="s">
        <v>71</v>
      </c>
      <c r="F84" s="91">
        <v>2280.1459076572019</v>
      </c>
      <c r="G84" s="91">
        <v>9.1205836306288095</v>
      </c>
      <c r="H84" s="91">
        <v>0</v>
      </c>
      <c r="I84" s="91">
        <v>1055.3877292981165</v>
      </c>
      <c r="J84" s="91">
        <v>476.4155563523808</v>
      </c>
      <c r="K84" s="91">
        <v>7.2876829970293686</v>
      </c>
      <c r="L84" s="91">
        <v>0</v>
      </c>
      <c r="M84" s="91">
        <v>741.05493900967554</v>
      </c>
      <c r="N84" s="91">
        <v>700671.98867170978</v>
      </c>
      <c r="O84" s="87"/>
    </row>
    <row r="85" spans="1:15" ht="34.5" x14ac:dyDescent="0.25">
      <c r="A85" s="89">
        <v>1422</v>
      </c>
      <c r="B85" s="90" t="s">
        <v>188</v>
      </c>
      <c r="C85" s="90" t="s">
        <v>189</v>
      </c>
      <c r="D85" s="89">
        <v>41.16</v>
      </c>
      <c r="E85" s="90" t="s">
        <v>55</v>
      </c>
      <c r="F85" s="91">
        <v>4560.2918153144037</v>
      </c>
      <c r="G85" s="91">
        <v>18.241167261257619</v>
      </c>
      <c r="H85" s="91">
        <v>0</v>
      </c>
      <c r="I85" s="91">
        <v>2110.775458596233</v>
      </c>
      <c r="J85" s="91">
        <v>952.83111270476172</v>
      </c>
      <c r="K85" s="91">
        <v>14.575365994058737</v>
      </c>
      <c r="L85" s="91">
        <v>0</v>
      </c>
      <c r="M85" s="91">
        <v>1482.1098780193511</v>
      </c>
      <c r="N85" s="91">
        <v>1401343.9773434196</v>
      </c>
      <c r="O85" s="87"/>
    </row>
    <row r="86" spans="1:15" ht="34.5" x14ac:dyDescent="0.25">
      <c r="A86" s="89">
        <v>1430</v>
      </c>
      <c r="B86" s="90" t="s">
        <v>190</v>
      </c>
      <c r="C86" s="90" t="s">
        <v>191</v>
      </c>
      <c r="D86" s="89">
        <v>35.39</v>
      </c>
      <c r="E86" s="90" t="s">
        <v>55</v>
      </c>
      <c r="F86" s="91">
        <v>2280.1459076572019</v>
      </c>
      <c r="G86" s="91">
        <v>9.1205836306288095</v>
      </c>
      <c r="H86" s="91">
        <v>0</v>
      </c>
      <c r="I86" s="91">
        <v>1055.3877292981165</v>
      </c>
      <c r="J86" s="91">
        <v>476.4155563523808</v>
      </c>
      <c r="K86" s="91">
        <v>7.2876829970293686</v>
      </c>
      <c r="L86" s="91">
        <v>0</v>
      </c>
      <c r="M86" s="91">
        <v>741.05493900967554</v>
      </c>
      <c r="N86" s="91">
        <v>700671.98867170978</v>
      </c>
      <c r="O86" s="87"/>
    </row>
    <row r="87" spans="1:15" ht="57" x14ac:dyDescent="0.25">
      <c r="A87" s="89">
        <v>1431</v>
      </c>
      <c r="B87" s="90" t="s">
        <v>192</v>
      </c>
      <c r="C87" s="90" t="s">
        <v>192</v>
      </c>
      <c r="D87" s="89">
        <v>1.43</v>
      </c>
      <c r="E87" s="90" t="s">
        <v>71</v>
      </c>
      <c r="F87" s="91">
        <v>13747.398115455671</v>
      </c>
      <c r="G87" s="91">
        <v>54.989592461822681</v>
      </c>
      <c r="H87" s="91">
        <v>0</v>
      </c>
      <c r="I87" s="91">
        <v>6268.7733628308233</v>
      </c>
      <c r="J87" s="91">
        <v>4596.2090058012973</v>
      </c>
      <c r="K87" s="91">
        <v>579.99615581564774</v>
      </c>
      <c r="L87" s="91">
        <v>0</v>
      </c>
      <c r="M87" s="91">
        <v>2302.4195910078993</v>
      </c>
      <c r="N87" s="91">
        <v>5007831.8311368749</v>
      </c>
      <c r="O87" s="87"/>
    </row>
    <row r="88" spans="1:15" ht="34.5" x14ac:dyDescent="0.25">
      <c r="A88" s="89">
        <v>1432</v>
      </c>
      <c r="B88" s="90" t="s">
        <v>139</v>
      </c>
      <c r="C88" s="90" t="s">
        <v>139</v>
      </c>
      <c r="D88" s="89">
        <v>2.8</v>
      </c>
      <c r="E88" s="90" t="s">
        <v>71</v>
      </c>
      <c r="F88" s="91">
        <v>1646.4794546560647</v>
      </c>
      <c r="G88" s="91">
        <v>6.5859178186242593</v>
      </c>
      <c r="H88" s="91">
        <v>0</v>
      </c>
      <c r="I88" s="91">
        <v>954.5352269262421</v>
      </c>
      <c r="J88" s="91">
        <v>194.94543749429772</v>
      </c>
      <c r="K88" s="91">
        <v>175.15823898735871</v>
      </c>
      <c r="L88" s="91">
        <v>0</v>
      </c>
      <c r="M88" s="91">
        <v>321.84055124816609</v>
      </c>
      <c r="N88" s="91">
        <v>729091.0287765899</v>
      </c>
      <c r="O88" s="87"/>
    </row>
    <row r="89" spans="1:15" ht="45.75" x14ac:dyDescent="0.25">
      <c r="A89" s="89">
        <v>1433</v>
      </c>
      <c r="B89" s="90" t="s">
        <v>193</v>
      </c>
      <c r="C89" s="90" t="s">
        <v>193</v>
      </c>
      <c r="D89" s="89">
        <v>2.4</v>
      </c>
      <c r="E89" s="90" t="s">
        <v>71</v>
      </c>
      <c r="F89" s="91">
        <v>1646.4794546560647</v>
      </c>
      <c r="G89" s="91">
        <v>6.5859178186242593</v>
      </c>
      <c r="H89" s="91">
        <v>0</v>
      </c>
      <c r="I89" s="91">
        <v>954.5352269262421</v>
      </c>
      <c r="J89" s="91">
        <v>194.94543749429772</v>
      </c>
      <c r="K89" s="91">
        <v>175.15823898735871</v>
      </c>
      <c r="L89" s="91">
        <v>0</v>
      </c>
      <c r="M89" s="91">
        <v>321.84055124816609</v>
      </c>
      <c r="N89" s="91">
        <v>729091.0287765899</v>
      </c>
      <c r="O89" s="87"/>
    </row>
    <row r="90" spans="1:15" ht="34.5" x14ac:dyDescent="0.25">
      <c r="A90" s="89">
        <v>1500</v>
      </c>
      <c r="B90" s="90" t="s">
        <v>194</v>
      </c>
      <c r="C90" s="90" t="s">
        <v>195</v>
      </c>
      <c r="D90" s="89">
        <v>31.28</v>
      </c>
      <c r="E90" s="90" t="s">
        <v>55</v>
      </c>
      <c r="F90" s="91">
        <v>3934.460903562921</v>
      </c>
      <c r="G90" s="91">
        <v>15.737843614251684</v>
      </c>
      <c r="H90" s="91">
        <v>0</v>
      </c>
      <c r="I90" s="91">
        <v>150.56533196994769</v>
      </c>
      <c r="J90" s="91">
        <v>0</v>
      </c>
      <c r="K90" s="91">
        <v>2379.926910065964</v>
      </c>
      <c r="L90" s="91">
        <v>0</v>
      </c>
      <c r="M90" s="91">
        <v>1403.9686615270095</v>
      </c>
      <c r="N90" s="91">
        <v>2798291.0793660171</v>
      </c>
      <c r="O90" s="87"/>
    </row>
    <row r="91" spans="1:15" ht="23.25" x14ac:dyDescent="0.25">
      <c r="A91" s="89">
        <v>1600</v>
      </c>
      <c r="B91" s="90" t="s">
        <v>196</v>
      </c>
      <c r="C91" s="90" t="s">
        <v>197</v>
      </c>
      <c r="D91" s="89">
        <v>62.99</v>
      </c>
      <c r="E91" s="90" t="s">
        <v>55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91">
        <v>0</v>
      </c>
      <c r="O91" s="87"/>
    </row>
    <row r="92" spans="1:15" ht="45.75" x14ac:dyDescent="0.25">
      <c r="A92" s="89">
        <v>1696</v>
      </c>
      <c r="B92" s="90" t="s">
        <v>193</v>
      </c>
      <c r="C92" s="90" t="s">
        <v>193</v>
      </c>
      <c r="D92" s="89">
        <v>2.4</v>
      </c>
      <c r="E92" s="90" t="s">
        <v>71</v>
      </c>
      <c r="F92" s="91">
        <v>1646.4794546560647</v>
      </c>
      <c r="G92" s="91">
        <v>6.5859178186242593</v>
      </c>
      <c r="H92" s="91">
        <v>0</v>
      </c>
      <c r="I92" s="91">
        <v>954.5352269262421</v>
      </c>
      <c r="J92" s="91">
        <v>194.94543749429772</v>
      </c>
      <c r="K92" s="91">
        <v>175.15823898735871</v>
      </c>
      <c r="L92" s="91">
        <v>0</v>
      </c>
      <c r="M92" s="91">
        <v>321.84055124816609</v>
      </c>
      <c r="N92" s="91">
        <v>729091.0287765899</v>
      </c>
      <c r="O92" s="87"/>
    </row>
    <row r="93" spans="1:15" ht="34.5" x14ac:dyDescent="0.25">
      <c r="A93" s="89">
        <v>1697</v>
      </c>
      <c r="B93" s="90" t="s">
        <v>139</v>
      </c>
      <c r="C93" s="90" t="s">
        <v>139</v>
      </c>
      <c r="D93" s="89">
        <v>2.8</v>
      </c>
      <c r="E93" s="90" t="s">
        <v>71</v>
      </c>
      <c r="F93" s="91">
        <v>1646.4794546560647</v>
      </c>
      <c r="G93" s="91">
        <v>6.5859178186242593</v>
      </c>
      <c r="H93" s="91">
        <v>0</v>
      </c>
      <c r="I93" s="91">
        <v>954.5352269262421</v>
      </c>
      <c r="J93" s="91">
        <v>194.94543749429772</v>
      </c>
      <c r="K93" s="91">
        <v>175.15823898735871</v>
      </c>
      <c r="L93" s="91">
        <v>0</v>
      </c>
      <c r="M93" s="91">
        <v>321.84055124816609</v>
      </c>
      <c r="N93" s="91">
        <v>729091.0287765899</v>
      </c>
      <c r="O93" s="87"/>
    </row>
    <row r="94" spans="1:15" ht="23.25" x14ac:dyDescent="0.25">
      <c r="A94" s="89">
        <v>1698</v>
      </c>
      <c r="B94" s="90" t="s">
        <v>198</v>
      </c>
      <c r="C94" s="90" t="s">
        <v>198</v>
      </c>
      <c r="D94" s="89">
        <v>10.51</v>
      </c>
      <c r="E94" s="90" t="s">
        <v>71</v>
      </c>
      <c r="F94" s="91">
        <v>8240.3546085184553</v>
      </c>
      <c r="G94" s="91">
        <v>32.961418434073813</v>
      </c>
      <c r="H94" s="91">
        <v>0</v>
      </c>
      <c r="I94" s="91">
        <v>5097.1029043505405</v>
      </c>
      <c r="J94" s="91">
        <v>727.93758233912786</v>
      </c>
      <c r="K94" s="91">
        <v>1158.9763736526229</v>
      </c>
      <c r="L94" s="91">
        <v>0</v>
      </c>
      <c r="M94" s="91">
        <v>1256.3377481761631</v>
      </c>
      <c r="N94" s="91">
        <v>4019800.472104548</v>
      </c>
      <c r="O94" s="87"/>
    </row>
    <row r="95" spans="1:15" ht="23.25" x14ac:dyDescent="0.25">
      <c r="A95" s="89">
        <v>1699</v>
      </c>
      <c r="B95" s="90" t="s">
        <v>199</v>
      </c>
      <c r="C95" s="90" t="s">
        <v>199</v>
      </c>
      <c r="D95" s="89">
        <v>6.83</v>
      </c>
      <c r="E95" s="90" t="s">
        <v>55</v>
      </c>
      <c r="F95" s="91">
        <v>8264.1152608061966</v>
      </c>
      <c r="G95" s="91">
        <v>33.056461043224786</v>
      </c>
      <c r="H95" s="91">
        <v>0</v>
      </c>
      <c r="I95" s="91">
        <v>5102.0920415144919</v>
      </c>
      <c r="J95" s="91">
        <v>727.93758233912786</v>
      </c>
      <c r="K95" s="91">
        <v>1158.9763736526229</v>
      </c>
      <c r="L95" s="91">
        <v>0</v>
      </c>
      <c r="M95" s="91">
        <v>1275.1092632999535</v>
      </c>
      <c r="N95" s="91">
        <v>4012956.8227007072</v>
      </c>
      <c r="O95" s="87"/>
    </row>
    <row r="96" spans="1:15" ht="23.25" x14ac:dyDescent="0.25">
      <c r="A96" s="89">
        <v>1700</v>
      </c>
      <c r="B96" s="90" t="s">
        <v>200</v>
      </c>
      <c r="C96" s="90" t="s">
        <v>201</v>
      </c>
      <c r="D96" s="89">
        <v>14.71</v>
      </c>
      <c r="E96" s="90" t="s">
        <v>55</v>
      </c>
      <c r="F96" s="91">
        <v>7680.7180261800058</v>
      </c>
      <c r="G96" s="91">
        <v>30.722872104720022</v>
      </c>
      <c r="H96" s="91">
        <v>0</v>
      </c>
      <c r="I96" s="91">
        <v>5078.8818813264024</v>
      </c>
      <c r="J96" s="91">
        <v>329.29414766851119</v>
      </c>
      <c r="K96" s="91">
        <v>997.43273388513853</v>
      </c>
      <c r="L96" s="91">
        <v>0</v>
      </c>
      <c r="M96" s="91">
        <v>1275.1092632999532</v>
      </c>
      <c r="N96" s="91">
        <v>3929696.3824008354</v>
      </c>
      <c r="O96" s="87"/>
    </row>
    <row r="97" spans="1:15" ht="34.5" x14ac:dyDescent="0.25">
      <c r="A97" s="89">
        <v>1701</v>
      </c>
      <c r="B97" s="90" t="s">
        <v>202</v>
      </c>
      <c r="C97" s="90" t="s">
        <v>203</v>
      </c>
      <c r="D97" s="89">
        <v>53.36</v>
      </c>
      <c r="E97" s="90" t="s">
        <v>55</v>
      </c>
      <c r="F97" s="91">
        <v>7515.7535499591359</v>
      </c>
      <c r="G97" s="91">
        <v>30.063014199836537</v>
      </c>
      <c r="H97" s="91">
        <v>0</v>
      </c>
      <c r="I97" s="91">
        <v>3016.0050501638343</v>
      </c>
      <c r="J97" s="91">
        <v>711.59603104772418</v>
      </c>
      <c r="K97" s="91">
        <v>1904.3120887311863</v>
      </c>
      <c r="L97" s="91">
        <v>0</v>
      </c>
      <c r="M97" s="91">
        <v>1883.8403800163894</v>
      </c>
      <c r="N97" s="91">
        <v>3148561.9879925023</v>
      </c>
      <c r="O97" s="87"/>
    </row>
    <row r="98" spans="1:15" ht="45.75" x14ac:dyDescent="0.25">
      <c r="A98" s="89">
        <v>1702</v>
      </c>
      <c r="B98" s="90" t="s">
        <v>204</v>
      </c>
      <c r="C98" s="90" t="s">
        <v>205</v>
      </c>
      <c r="D98" s="89">
        <v>23.97</v>
      </c>
      <c r="E98" s="90" t="s">
        <v>55</v>
      </c>
      <c r="F98" s="91">
        <v>7515.7535499591359</v>
      </c>
      <c r="G98" s="91">
        <v>30.063014199836537</v>
      </c>
      <c r="H98" s="91">
        <v>0</v>
      </c>
      <c r="I98" s="91">
        <v>3016.0050501638343</v>
      </c>
      <c r="J98" s="91">
        <v>711.59603104772418</v>
      </c>
      <c r="K98" s="91">
        <v>1904.3120887311863</v>
      </c>
      <c r="L98" s="91">
        <v>0</v>
      </c>
      <c r="M98" s="91">
        <v>1883.8403800163894</v>
      </c>
      <c r="N98" s="91">
        <v>3148561.9879925018</v>
      </c>
      <c r="O98" s="87"/>
    </row>
    <row r="99" spans="1:15" ht="34.5" x14ac:dyDescent="0.25">
      <c r="A99" s="89">
        <v>1703</v>
      </c>
      <c r="B99" s="90" t="s">
        <v>206</v>
      </c>
      <c r="C99" s="90" t="s">
        <v>207</v>
      </c>
      <c r="D99" s="89">
        <v>46.33</v>
      </c>
      <c r="E99" s="90" t="s">
        <v>55</v>
      </c>
      <c r="F99" s="91">
        <v>10218.961315685745</v>
      </c>
      <c r="G99" s="91">
        <v>40.87584526274297</v>
      </c>
      <c r="H99" s="91">
        <v>0</v>
      </c>
      <c r="I99" s="91">
        <v>4128.6188053992964</v>
      </c>
      <c r="J99" s="91">
        <v>915.22431456863751</v>
      </c>
      <c r="K99" s="91">
        <v>2749.1807618823686</v>
      </c>
      <c r="L99" s="91">
        <v>0</v>
      </c>
      <c r="M99" s="91">
        <v>2425.9374338354405</v>
      </c>
      <c r="N99" s="91">
        <v>5228010.0147973383</v>
      </c>
      <c r="O99" s="87"/>
    </row>
    <row r="100" spans="1:15" ht="34.5" x14ac:dyDescent="0.25">
      <c r="A100" s="89">
        <v>1704</v>
      </c>
      <c r="B100" s="90" t="s">
        <v>208</v>
      </c>
      <c r="C100" s="90" t="s">
        <v>209</v>
      </c>
      <c r="D100" s="89">
        <v>32.92</v>
      </c>
      <c r="E100" s="90" t="s">
        <v>55</v>
      </c>
      <c r="F100" s="91">
        <v>9487.1576023942871</v>
      </c>
      <c r="G100" s="91">
        <v>37.948630409577142</v>
      </c>
      <c r="H100" s="91">
        <v>0</v>
      </c>
      <c r="I100" s="91">
        <v>4042.8719308946502</v>
      </c>
      <c r="J100" s="91">
        <v>180.28840818552032</v>
      </c>
      <c r="K100" s="91">
        <v>2838.0598294786751</v>
      </c>
      <c r="L100" s="91">
        <v>0</v>
      </c>
      <c r="M100" s="91">
        <v>2425.9374338354405</v>
      </c>
      <c r="N100" s="91">
        <v>5043861.5017694067</v>
      </c>
      <c r="O100" s="87"/>
    </row>
    <row r="101" spans="1:15" ht="23.25" x14ac:dyDescent="0.25">
      <c r="A101" s="89">
        <v>1705</v>
      </c>
      <c r="B101" s="90" t="s">
        <v>210</v>
      </c>
      <c r="C101" s="90" t="s">
        <v>211</v>
      </c>
      <c r="D101" s="89">
        <v>43.8</v>
      </c>
      <c r="E101" s="90" t="s">
        <v>55</v>
      </c>
      <c r="F101" s="91">
        <v>3245.0891533369686</v>
      </c>
      <c r="G101" s="91">
        <v>12.980356613347874</v>
      </c>
      <c r="H101" s="91">
        <v>0</v>
      </c>
      <c r="I101" s="91">
        <v>1783.8184133352565</v>
      </c>
      <c r="J101" s="91">
        <v>76.883655623044476</v>
      </c>
      <c r="K101" s="91">
        <v>1373.3364263955737</v>
      </c>
      <c r="L101" s="91">
        <v>0</v>
      </c>
      <c r="M101" s="91">
        <v>11.050657983094139</v>
      </c>
      <c r="N101" s="91">
        <v>1657859.2845808279</v>
      </c>
      <c r="O101" s="87"/>
    </row>
    <row r="102" spans="1:15" ht="34.5" x14ac:dyDescent="0.25">
      <c r="A102" s="89">
        <v>1706</v>
      </c>
      <c r="B102" s="90" t="s">
        <v>212</v>
      </c>
      <c r="C102" s="90" t="s">
        <v>213</v>
      </c>
      <c r="D102" s="89">
        <v>38.06</v>
      </c>
      <c r="E102" s="90" t="s">
        <v>55</v>
      </c>
      <c r="F102" s="91">
        <v>6242.0684490573176</v>
      </c>
      <c r="G102" s="91">
        <v>24.968273796229273</v>
      </c>
      <c r="H102" s="91">
        <v>0</v>
      </c>
      <c r="I102" s="91">
        <v>2259.0535175593936</v>
      </c>
      <c r="J102" s="91">
        <v>103.40475256247582</v>
      </c>
      <c r="K102" s="91">
        <v>1464.7234030831019</v>
      </c>
      <c r="L102" s="91">
        <v>0</v>
      </c>
      <c r="M102" s="91">
        <v>2414.8867758523465</v>
      </c>
      <c r="N102" s="91">
        <v>3475691.8496804303</v>
      </c>
      <c r="O102" s="87"/>
    </row>
    <row r="103" spans="1:15" ht="23.25" x14ac:dyDescent="0.25">
      <c r="A103" s="89">
        <v>1707</v>
      </c>
      <c r="B103" s="90" t="s">
        <v>214</v>
      </c>
      <c r="C103" s="90" t="s">
        <v>215</v>
      </c>
      <c r="D103" s="89">
        <v>33.659999999999997</v>
      </c>
      <c r="E103" s="90" t="s">
        <v>55</v>
      </c>
      <c r="F103" s="91">
        <v>6941.8164784175133</v>
      </c>
      <c r="G103" s="91">
        <v>27.767265913670052</v>
      </c>
      <c r="H103" s="91">
        <v>0</v>
      </c>
      <c r="I103" s="91">
        <v>2196.5490157437903</v>
      </c>
      <c r="J103" s="91">
        <v>103.40475256247582</v>
      </c>
      <c r="K103" s="91">
        <v>1918.2887966676853</v>
      </c>
      <c r="L103" s="91">
        <v>0</v>
      </c>
      <c r="M103" s="91">
        <v>2723.5739134435617</v>
      </c>
      <c r="N103" s="91">
        <v>3767138.4127386883</v>
      </c>
      <c r="O103" s="87"/>
    </row>
    <row r="104" spans="1:15" ht="23.25" x14ac:dyDescent="0.25">
      <c r="A104" s="89">
        <v>1708</v>
      </c>
      <c r="B104" s="90" t="s">
        <v>216</v>
      </c>
      <c r="C104" s="90" t="s">
        <v>217</v>
      </c>
      <c r="D104" s="89">
        <v>67.84</v>
      </c>
      <c r="E104" s="90" t="s">
        <v>55</v>
      </c>
      <c r="F104" s="91">
        <v>6126.4995101213026</v>
      </c>
      <c r="G104" s="91">
        <v>24.50599804048521</v>
      </c>
      <c r="H104" s="91">
        <v>0</v>
      </c>
      <c r="I104" s="91">
        <v>1563.8089510258956</v>
      </c>
      <c r="J104" s="91">
        <v>167.23269307972032</v>
      </c>
      <c r="K104" s="91">
        <v>1918.2887966676853</v>
      </c>
      <c r="L104" s="91">
        <v>0</v>
      </c>
      <c r="M104" s="91">
        <v>2477.1690693480014</v>
      </c>
      <c r="N104" s="91">
        <v>3750886.3331020549</v>
      </c>
      <c r="O104" s="87"/>
    </row>
    <row r="105" spans="1:15" ht="23.25" x14ac:dyDescent="0.25">
      <c r="A105" s="89">
        <v>1709</v>
      </c>
      <c r="B105" s="90" t="s">
        <v>218</v>
      </c>
      <c r="C105" s="90" t="s">
        <v>219</v>
      </c>
      <c r="D105" s="89">
        <v>18.899999999999999</v>
      </c>
      <c r="E105" s="90" t="s">
        <v>55</v>
      </c>
      <c r="F105" s="91">
        <v>3222.6936373171634</v>
      </c>
      <c r="G105" s="91">
        <v>12.890774549268652</v>
      </c>
      <c r="H105" s="91">
        <v>0</v>
      </c>
      <c r="I105" s="91">
        <v>1783.8184133352565</v>
      </c>
      <c r="J105" s="91">
        <v>76.883655623044476</v>
      </c>
      <c r="K105" s="91">
        <v>1350.940910375768</v>
      </c>
      <c r="L105" s="91">
        <v>0</v>
      </c>
      <c r="M105" s="91">
        <v>11.050657983094139</v>
      </c>
      <c r="N105" s="91">
        <v>1657813.9001929327</v>
      </c>
      <c r="O105" s="87"/>
    </row>
    <row r="106" spans="1:15" ht="23.25" x14ac:dyDescent="0.25">
      <c r="A106" s="89">
        <v>1800</v>
      </c>
      <c r="B106" s="90" t="s">
        <v>220</v>
      </c>
      <c r="C106" s="90" t="s">
        <v>221</v>
      </c>
      <c r="D106" s="89">
        <v>46.87</v>
      </c>
      <c r="E106" s="90" t="s">
        <v>55</v>
      </c>
      <c r="F106" s="91">
        <v>13001.130294479415</v>
      </c>
      <c r="G106" s="91">
        <v>52.00452117791766</v>
      </c>
      <c r="H106" s="91">
        <v>0</v>
      </c>
      <c r="I106" s="91">
        <v>7050.319870157542</v>
      </c>
      <c r="J106" s="91">
        <v>21.759525176333341</v>
      </c>
      <c r="K106" s="91">
        <v>2062.5367144559714</v>
      </c>
      <c r="L106" s="91">
        <v>0</v>
      </c>
      <c r="M106" s="91">
        <v>3866.5141846895667</v>
      </c>
      <c r="N106" s="91">
        <v>8052939.8373767054</v>
      </c>
      <c r="O106" s="87"/>
    </row>
    <row r="107" spans="1:15" ht="34.5" x14ac:dyDescent="0.25">
      <c r="A107" s="89">
        <v>1801</v>
      </c>
      <c r="B107" s="90" t="s">
        <v>222</v>
      </c>
      <c r="C107" s="90" t="s">
        <v>223</v>
      </c>
      <c r="D107" s="89">
        <v>22.14</v>
      </c>
      <c r="E107" s="90" t="s">
        <v>55</v>
      </c>
      <c r="F107" s="91">
        <v>11491.399607465362</v>
      </c>
      <c r="G107" s="91">
        <v>45.965598429861437</v>
      </c>
      <c r="H107" s="91">
        <v>0</v>
      </c>
      <c r="I107" s="91">
        <v>7081.0321751126539</v>
      </c>
      <c r="J107" s="91">
        <v>221.94715679860013</v>
      </c>
      <c r="K107" s="91">
        <v>677.77618985614026</v>
      </c>
      <c r="L107" s="91">
        <v>0</v>
      </c>
      <c r="M107" s="91">
        <v>3510.6440856979652</v>
      </c>
      <c r="N107" s="91">
        <v>5511007.3498457614</v>
      </c>
      <c r="O107" s="87"/>
    </row>
    <row r="108" spans="1:15" ht="34.5" x14ac:dyDescent="0.25">
      <c r="A108" s="89">
        <v>1802</v>
      </c>
      <c r="B108" s="90" t="s">
        <v>224</v>
      </c>
      <c r="C108" s="90" t="s">
        <v>225</v>
      </c>
      <c r="D108" s="89">
        <v>71.959999999999994</v>
      </c>
      <c r="E108" s="90" t="s">
        <v>55</v>
      </c>
      <c r="F108" s="91">
        <v>9756.7789790466668</v>
      </c>
      <c r="G108" s="91">
        <v>39.027115916186652</v>
      </c>
      <c r="H108" s="91">
        <v>0</v>
      </c>
      <c r="I108" s="91">
        <v>5756.1196233132932</v>
      </c>
      <c r="J108" s="91">
        <v>108.7976258816667</v>
      </c>
      <c r="K108" s="91">
        <v>619.54363600308216</v>
      </c>
      <c r="L108" s="91">
        <v>0</v>
      </c>
      <c r="M108" s="91">
        <v>3272.3180938486212</v>
      </c>
      <c r="N108" s="91">
        <v>4715127.2324323338</v>
      </c>
      <c r="O108" s="87"/>
    </row>
    <row r="109" spans="1:15" ht="23.25" x14ac:dyDescent="0.25">
      <c r="A109" s="89">
        <v>1803</v>
      </c>
      <c r="B109" s="90" t="s">
        <v>226</v>
      </c>
      <c r="C109" s="90" t="s">
        <v>226</v>
      </c>
      <c r="D109" s="89">
        <v>17.36</v>
      </c>
      <c r="E109" s="90" t="s">
        <v>71</v>
      </c>
      <c r="F109" s="91">
        <v>20000.948194006261</v>
      </c>
      <c r="G109" s="91">
        <v>80.003792776025037</v>
      </c>
      <c r="H109" s="91">
        <v>0</v>
      </c>
      <c r="I109" s="91">
        <v>10639.467563778646</v>
      </c>
      <c r="J109" s="91">
        <v>2602.5159829723534</v>
      </c>
      <c r="K109" s="91">
        <v>1260.8678408760034</v>
      </c>
      <c r="L109" s="91">
        <v>0</v>
      </c>
      <c r="M109" s="91">
        <v>5498.0968063792561</v>
      </c>
      <c r="N109" s="91">
        <v>9898941.7124485187</v>
      </c>
      <c r="O109" s="87"/>
    </row>
    <row r="110" spans="1:15" ht="34.5" x14ac:dyDescent="0.25">
      <c r="A110" s="89">
        <v>1804</v>
      </c>
      <c r="B110" s="90" t="s">
        <v>227</v>
      </c>
      <c r="C110" s="90" t="s">
        <v>227</v>
      </c>
      <c r="D110" s="89">
        <v>8.02</v>
      </c>
      <c r="E110" s="90" t="s">
        <v>71</v>
      </c>
      <c r="F110" s="91">
        <v>21064.26945450504</v>
      </c>
      <c r="G110" s="91">
        <v>84.257077818020122</v>
      </c>
      <c r="H110" s="91">
        <v>0</v>
      </c>
      <c r="I110" s="91">
        <v>10965.165252813826</v>
      </c>
      <c r="J110" s="91">
        <v>2658.4059914465247</v>
      </c>
      <c r="K110" s="91">
        <v>1260.8678408760034</v>
      </c>
      <c r="L110" s="91">
        <v>0</v>
      </c>
      <c r="M110" s="91">
        <v>6179.8303693686757</v>
      </c>
      <c r="N110" s="91">
        <v>10247065.427619778</v>
      </c>
      <c r="O110" s="87"/>
    </row>
    <row r="111" spans="1:15" ht="57" x14ac:dyDescent="0.25">
      <c r="A111" s="89">
        <v>1805</v>
      </c>
      <c r="B111" s="90" t="s">
        <v>228</v>
      </c>
      <c r="C111" s="90" t="s">
        <v>228</v>
      </c>
      <c r="D111" s="89">
        <v>24.52</v>
      </c>
      <c r="E111" s="90" t="s">
        <v>71</v>
      </c>
      <c r="F111" s="91">
        <v>22184.016874765337</v>
      </c>
      <c r="G111" s="91">
        <v>88.736067499061292</v>
      </c>
      <c r="H111" s="91">
        <v>0</v>
      </c>
      <c r="I111" s="91">
        <v>11033.562972459153</v>
      </c>
      <c r="J111" s="91">
        <v>3641.2416125663085</v>
      </c>
      <c r="K111" s="91">
        <v>1260.8678408760031</v>
      </c>
      <c r="L111" s="91">
        <v>0</v>
      </c>
      <c r="M111" s="91">
        <v>6248.3444488638597</v>
      </c>
      <c r="N111" s="91">
        <v>10392536.319753967</v>
      </c>
      <c r="O111" s="87"/>
    </row>
    <row r="112" spans="1:15" ht="57" x14ac:dyDescent="0.25">
      <c r="A112" s="89">
        <v>1806</v>
      </c>
      <c r="B112" s="90" t="s">
        <v>229</v>
      </c>
      <c r="C112" s="90" t="s">
        <v>229</v>
      </c>
      <c r="D112" s="89">
        <v>66.650000000000006</v>
      </c>
      <c r="E112" s="90" t="s">
        <v>71</v>
      </c>
      <c r="F112" s="91">
        <v>13408.724534427871</v>
      </c>
      <c r="G112" s="91">
        <v>53.634898137711481</v>
      </c>
      <c r="H112" s="91">
        <v>0</v>
      </c>
      <c r="I112" s="91">
        <v>7049.5568882930374</v>
      </c>
      <c r="J112" s="91">
        <v>74.11046387683362</v>
      </c>
      <c r="K112" s="91">
        <v>528.62949246709775</v>
      </c>
      <c r="L112" s="91">
        <v>0</v>
      </c>
      <c r="M112" s="91">
        <v>5756.4276897909021</v>
      </c>
      <c r="N112" s="91">
        <v>7589941.3660259051</v>
      </c>
      <c r="O112" s="87"/>
    </row>
    <row r="113" spans="1:15" ht="34.5" x14ac:dyDescent="0.25">
      <c r="A113" s="89">
        <v>1807</v>
      </c>
      <c r="B113" s="90" t="s">
        <v>230</v>
      </c>
      <c r="C113" s="90" t="s">
        <v>230</v>
      </c>
      <c r="D113" s="89">
        <v>26.94</v>
      </c>
      <c r="E113" s="90" t="s">
        <v>71</v>
      </c>
      <c r="F113" s="91">
        <v>13408.724534427871</v>
      </c>
      <c r="G113" s="91">
        <v>53.634898137711481</v>
      </c>
      <c r="H113" s="91">
        <v>0</v>
      </c>
      <c r="I113" s="91">
        <v>7049.5568882930374</v>
      </c>
      <c r="J113" s="91">
        <v>74.110463876833606</v>
      </c>
      <c r="K113" s="91">
        <v>528.62949246709775</v>
      </c>
      <c r="L113" s="91">
        <v>0</v>
      </c>
      <c r="M113" s="91">
        <v>5756.4276897909012</v>
      </c>
      <c r="N113" s="91">
        <v>7589852.6510596145</v>
      </c>
      <c r="O113" s="87"/>
    </row>
    <row r="114" spans="1:15" ht="34.5" x14ac:dyDescent="0.25">
      <c r="A114" s="89">
        <v>1809</v>
      </c>
      <c r="B114" s="90" t="s">
        <v>231</v>
      </c>
      <c r="C114" s="90" t="s">
        <v>232</v>
      </c>
      <c r="D114" s="89">
        <v>10.47</v>
      </c>
      <c r="E114" s="90" t="s">
        <v>55</v>
      </c>
      <c r="F114" s="91">
        <v>14869.205657527611</v>
      </c>
      <c r="G114" s="91">
        <v>59.476822630110426</v>
      </c>
      <c r="H114" s="91">
        <v>0</v>
      </c>
      <c r="I114" s="91">
        <v>7935.8549959469037</v>
      </c>
      <c r="J114" s="91">
        <v>938.56085260584496</v>
      </c>
      <c r="K114" s="91">
        <v>2062.5367144559709</v>
      </c>
      <c r="L114" s="91">
        <v>0</v>
      </c>
      <c r="M114" s="91">
        <v>3932.2530945188873</v>
      </c>
      <c r="N114" s="91">
        <v>8413166.3450327553</v>
      </c>
      <c r="O114" s="87"/>
    </row>
    <row r="115" spans="1:15" ht="68.25" x14ac:dyDescent="0.25">
      <c r="A115" s="89">
        <v>1814</v>
      </c>
      <c r="B115" s="90" t="s">
        <v>233</v>
      </c>
      <c r="C115" s="90" t="s">
        <v>233</v>
      </c>
      <c r="D115" s="89">
        <v>3.12</v>
      </c>
      <c r="E115" s="90" t="s">
        <v>71</v>
      </c>
      <c r="F115" s="91">
        <v>30146.602716239606</v>
      </c>
      <c r="G115" s="91">
        <v>120.58641086495837</v>
      </c>
      <c r="H115" s="91">
        <v>0</v>
      </c>
      <c r="I115" s="91">
        <v>16156.49241025234</v>
      </c>
      <c r="J115" s="91">
        <v>4192.0306818906392</v>
      </c>
      <c r="K115" s="91">
        <v>1346.3328392592539</v>
      </c>
      <c r="L115" s="91">
        <v>0</v>
      </c>
      <c r="M115" s="91">
        <v>8451.7467848373562</v>
      </c>
      <c r="N115" s="91">
        <v>12531425.469554359</v>
      </c>
      <c r="O115" s="87"/>
    </row>
    <row r="116" spans="1:15" ht="34.5" x14ac:dyDescent="0.25">
      <c r="A116" s="89">
        <v>1900</v>
      </c>
      <c r="B116" s="90" t="s">
        <v>234</v>
      </c>
      <c r="C116" s="90" t="s">
        <v>235</v>
      </c>
      <c r="D116" s="89">
        <v>45.65</v>
      </c>
      <c r="E116" s="90" t="s">
        <v>55</v>
      </c>
      <c r="F116" s="91">
        <v>608.56785138105852</v>
      </c>
      <c r="G116" s="91">
        <v>2.434271405524234</v>
      </c>
      <c r="H116" s="91">
        <v>0</v>
      </c>
      <c r="I116" s="91">
        <v>608.56785138105852</v>
      </c>
      <c r="J116" s="91">
        <v>0</v>
      </c>
      <c r="K116" s="91">
        <v>0</v>
      </c>
      <c r="L116" s="91">
        <v>0</v>
      </c>
      <c r="M116" s="91">
        <v>0</v>
      </c>
      <c r="N116" s="91">
        <v>312593.36699646147</v>
      </c>
      <c r="O116" s="87"/>
    </row>
    <row r="117" spans="1:15" ht="45.75" x14ac:dyDescent="0.25">
      <c r="A117" s="89">
        <v>1901</v>
      </c>
      <c r="B117" s="90" t="s">
        <v>236</v>
      </c>
      <c r="C117" s="90" t="s">
        <v>237</v>
      </c>
      <c r="D117" s="89">
        <v>48.11</v>
      </c>
      <c r="E117" s="90" t="s">
        <v>55</v>
      </c>
      <c r="F117" s="91">
        <v>2879.9626741957009</v>
      </c>
      <c r="G117" s="91">
        <v>11.519850696782806</v>
      </c>
      <c r="H117" s="91">
        <v>0</v>
      </c>
      <c r="I117" s="91">
        <v>1933.4804031804194</v>
      </c>
      <c r="J117" s="91">
        <v>335.09668771553351</v>
      </c>
      <c r="K117" s="91">
        <v>58.232553853058121</v>
      </c>
      <c r="L117" s="91">
        <v>0</v>
      </c>
      <c r="M117" s="91">
        <v>553.15302944669031</v>
      </c>
      <c r="N117" s="91">
        <v>1198545.7596224768</v>
      </c>
      <c r="O117" s="87"/>
    </row>
    <row r="118" spans="1:15" ht="34.5" x14ac:dyDescent="0.25">
      <c r="A118" s="89">
        <v>1902</v>
      </c>
      <c r="B118" s="90" t="s">
        <v>238</v>
      </c>
      <c r="C118" s="90" t="s">
        <v>238</v>
      </c>
      <c r="D118" s="89">
        <v>12.69</v>
      </c>
      <c r="E118" s="90" t="s">
        <v>55</v>
      </c>
      <c r="F118" s="91">
        <v>654.98817175723627</v>
      </c>
      <c r="G118" s="91">
        <v>2.6199526870289449</v>
      </c>
      <c r="H118" s="91">
        <v>0</v>
      </c>
      <c r="I118" s="91">
        <v>608.56785138105852</v>
      </c>
      <c r="J118" s="91">
        <v>46.420320376177806</v>
      </c>
      <c r="K118" s="91">
        <v>0</v>
      </c>
      <c r="L118" s="91">
        <v>0</v>
      </c>
      <c r="M118" s="91">
        <v>0</v>
      </c>
      <c r="N118" s="91">
        <v>321166.57526377629</v>
      </c>
      <c r="O118" s="87"/>
    </row>
    <row r="119" spans="1:15" ht="23.25" x14ac:dyDescent="0.25">
      <c r="A119" s="89">
        <v>1903</v>
      </c>
      <c r="B119" s="90" t="s">
        <v>239</v>
      </c>
      <c r="C119" s="90" t="s">
        <v>239</v>
      </c>
      <c r="D119" s="89">
        <v>4.2300000000000004</v>
      </c>
      <c r="E119" s="90" t="s">
        <v>55</v>
      </c>
      <c r="F119" s="91">
        <v>1665.1990007519339</v>
      </c>
      <c r="G119" s="91">
        <v>6.6607960030077367</v>
      </c>
      <c r="H119" s="91">
        <v>0</v>
      </c>
      <c r="I119" s="91">
        <v>1324.9125517993609</v>
      </c>
      <c r="J119" s="91">
        <v>53.673495434955584</v>
      </c>
      <c r="K119" s="91">
        <v>58.232553853058121</v>
      </c>
      <c r="L119" s="91">
        <v>0</v>
      </c>
      <c r="M119" s="91">
        <v>228.38039966455941</v>
      </c>
      <c r="N119" s="91">
        <v>784665.30521887727</v>
      </c>
      <c r="O119" s="87"/>
    </row>
    <row r="120" spans="1:15" ht="45.75" x14ac:dyDescent="0.25">
      <c r="A120" s="89">
        <v>1904</v>
      </c>
      <c r="B120" s="90" t="s">
        <v>240</v>
      </c>
      <c r="C120" s="90" t="s">
        <v>240</v>
      </c>
      <c r="D120" s="89">
        <v>3.28</v>
      </c>
      <c r="E120" s="90" t="s">
        <v>55</v>
      </c>
      <c r="F120" s="91">
        <v>608.56785138105852</v>
      </c>
      <c r="G120" s="91">
        <v>2.434271405524234</v>
      </c>
      <c r="H120" s="91">
        <v>0</v>
      </c>
      <c r="I120" s="91">
        <v>608.56785138105852</v>
      </c>
      <c r="J120" s="91">
        <v>0</v>
      </c>
      <c r="K120" s="91">
        <v>0</v>
      </c>
      <c r="L120" s="91">
        <v>0</v>
      </c>
      <c r="M120" s="91">
        <v>0</v>
      </c>
      <c r="N120" s="91">
        <v>312593.36699646147</v>
      </c>
      <c r="O120" s="87"/>
    </row>
    <row r="121" spans="1:15" ht="34.5" x14ac:dyDescent="0.25">
      <c r="A121" s="89">
        <v>1905</v>
      </c>
      <c r="B121" s="90" t="s">
        <v>241</v>
      </c>
      <c r="C121" s="90" t="s">
        <v>242</v>
      </c>
      <c r="D121" s="89">
        <v>11.84</v>
      </c>
      <c r="E121" s="90" t="s">
        <v>55</v>
      </c>
      <c r="F121" s="91">
        <v>9826.200606713428</v>
      </c>
      <c r="G121" s="91">
        <v>39.304802426853705</v>
      </c>
      <c r="H121" s="91">
        <v>0</v>
      </c>
      <c r="I121" s="91">
        <v>5756.1196233132932</v>
      </c>
      <c r="J121" s="91">
        <v>168.27366136364452</v>
      </c>
      <c r="K121" s="91">
        <v>619.54363600308216</v>
      </c>
      <c r="L121" s="91">
        <v>0</v>
      </c>
      <c r="M121" s="91">
        <v>3282.263686033406</v>
      </c>
      <c r="N121" s="91">
        <v>4723503.0897083953</v>
      </c>
      <c r="O121" s="87"/>
    </row>
    <row r="122" spans="1:15" ht="45.75" x14ac:dyDescent="0.25">
      <c r="A122" s="89">
        <v>2000</v>
      </c>
      <c r="B122" s="90" t="s">
        <v>243</v>
      </c>
      <c r="C122" s="90" t="s">
        <v>244</v>
      </c>
      <c r="D122" s="89">
        <v>61.35</v>
      </c>
      <c r="E122" s="90" t="s">
        <v>55</v>
      </c>
      <c r="F122" s="91">
        <v>112.56616615099223</v>
      </c>
      <c r="G122" s="91">
        <v>0.45026466460396891</v>
      </c>
      <c r="H122" s="91">
        <v>0</v>
      </c>
      <c r="I122" s="91">
        <v>112.56616615099223</v>
      </c>
      <c r="J122" s="91">
        <v>0</v>
      </c>
      <c r="K122" s="91">
        <v>0</v>
      </c>
      <c r="L122" s="91">
        <v>0</v>
      </c>
      <c r="M122" s="91">
        <v>0</v>
      </c>
      <c r="N122" s="91">
        <v>55348.558017600968</v>
      </c>
      <c r="O122" s="87"/>
    </row>
    <row r="123" spans="1:15" ht="34.5" x14ac:dyDescent="0.25">
      <c r="A123" s="89">
        <v>2001</v>
      </c>
      <c r="B123" s="90" t="s">
        <v>245</v>
      </c>
      <c r="C123" s="90" t="s">
        <v>246</v>
      </c>
      <c r="D123" s="89">
        <v>32.6</v>
      </c>
      <c r="E123" s="90" t="s">
        <v>55</v>
      </c>
      <c r="F123" s="91">
        <v>2583.6985643173684</v>
      </c>
      <c r="G123" s="91">
        <v>10.334794257269472</v>
      </c>
      <c r="H123" s="91">
        <v>0</v>
      </c>
      <c r="I123" s="91">
        <v>1622.9157407187936</v>
      </c>
      <c r="J123" s="91">
        <v>64.533487894747651</v>
      </c>
      <c r="K123" s="91">
        <v>250.0542765186101</v>
      </c>
      <c r="L123" s="91">
        <v>0</v>
      </c>
      <c r="M123" s="91">
        <v>646.19505918521679</v>
      </c>
      <c r="N123" s="91">
        <v>1270034.4380258238</v>
      </c>
      <c r="O123" s="87"/>
    </row>
    <row r="124" spans="1:15" ht="45.75" x14ac:dyDescent="0.25">
      <c r="A124" s="89">
        <v>2002</v>
      </c>
      <c r="B124" s="90" t="s">
        <v>247</v>
      </c>
      <c r="C124" s="90" t="s">
        <v>248</v>
      </c>
      <c r="D124" s="89">
        <v>64.819999999999993</v>
      </c>
      <c r="E124" s="90" t="s">
        <v>55</v>
      </c>
      <c r="F124" s="91">
        <v>5479.7867696867743</v>
      </c>
      <c r="G124" s="91">
        <v>21.919147078747098</v>
      </c>
      <c r="H124" s="91">
        <v>0</v>
      </c>
      <c r="I124" s="91">
        <v>1530.6600984539498</v>
      </c>
      <c r="J124" s="91">
        <v>1259.8122299613017</v>
      </c>
      <c r="K124" s="91">
        <v>2077.2905484897337</v>
      </c>
      <c r="L124" s="91">
        <v>0</v>
      </c>
      <c r="M124" s="91">
        <v>612.02389278178941</v>
      </c>
      <c r="N124" s="91">
        <v>4357888.7479782887</v>
      </c>
      <c r="O124" s="87"/>
    </row>
    <row r="125" spans="1:15" ht="34.5" x14ac:dyDescent="0.25">
      <c r="A125" s="89">
        <v>2003</v>
      </c>
      <c r="B125" s="90" t="s">
        <v>249</v>
      </c>
      <c r="C125" s="90" t="s">
        <v>249</v>
      </c>
      <c r="D125" s="89">
        <v>7.35</v>
      </c>
      <c r="E125" s="90" t="s">
        <v>55</v>
      </c>
      <c r="F125" s="91">
        <v>4712.0985779058474</v>
      </c>
      <c r="G125" s="91">
        <v>18.848394311623387</v>
      </c>
      <c r="H125" s="91">
        <v>0</v>
      </c>
      <c r="I125" s="91">
        <v>744.05391076685089</v>
      </c>
      <c r="J125" s="91">
        <v>1179.2807150117878</v>
      </c>
      <c r="K125" s="91">
        <v>2694.6169529246122</v>
      </c>
      <c r="L125" s="91">
        <v>0</v>
      </c>
      <c r="M125" s="91">
        <v>94.146999202595907</v>
      </c>
      <c r="N125" s="91">
        <v>2590687.7061243942</v>
      </c>
      <c r="O125" s="87"/>
    </row>
    <row r="126" spans="1:15" ht="34.5" x14ac:dyDescent="0.25">
      <c r="A126" s="89">
        <v>2004</v>
      </c>
      <c r="B126" s="90" t="s">
        <v>250</v>
      </c>
      <c r="C126" s="90" t="s">
        <v>251</v>
      </c>
      <c r="D126" s="89">
        <v>96.98</v>
      </c>
      <c r="E126" s="90" t="s">
        <v>55</v>
      </c>
      <c r="F126" s="91">
        <v>2633.8820751127923</v>
      </c>
      <c r="G126" s="91">
        <v>10.535528300451169</v>
      </c>
      <c r="H126" s="91">
        <v>0</v>
      </c>
      <c r="I126" s="91">
        <v>734.32074870640145</v>
      </c>
      <c r="J126" s="91">
        <v>612.25317708556463</v>
      </c>
      <c r="K126" s="91">
        <v>1287.308149320826</v>
      </c>
      <c r="L126" s="91">
        <v>0</v>
      </c>
      <c r="M126" s="91">
        <v>0</v>
      </c>
      <c r="N126" s="91">
        <v>1550852.4226463819</v>
      </c>
      <c r="O126" s="87"/>
    </row>
    <row r="127" spans="1:15" ht="23.25" x14ac:dyDescent="0.25">
      <c r="A127" s="89">
        <v>2100</v>
      </c>
      <c r="B127" s="90" t="s">
        <v>252</v>
      </c>
      <c r="C127" s="90" t="s">
        <v>252</v>
      </c>
      <c r="D127" s="89">
        <v>23.31</v>
      </c>
      <c r="E127" s="90" t="s">
        <v>55</v>
      </c>
      <c r="F127" s="91">
        <v>1001.8162688316536</v>
      </c>
      <c r="G127" s="91">
        <v>4.0072650753266146</v>
      </c>
      <c r="H127" s="91">
        <v>0</v>
      </c>
      <c r="I127" s="91">
        <v>9.7331620604495157</v>
      </c>
      <c r="J127" s="91">
        <v>567.02753792622298</v>
      </c>
      <c r="K127" s="91">
        <v>425.05556884498105</v>
      </c>
      <c r="L127" s="91">
        <v>0</v>
      </c>
      <c r="M127" s="91">
        <v>0</v>
      </c>
      <c r="N127" s="91">
        <v>420590.8191825393</v>
      </c>
      <c r="O127" s="87">
        <v>1</v>
      </c>
    </row>
    <row r="128" spans="1:15" ht="23.25" x14ac:dyDescent="0.25">
      <c r="A128" s="89">
        <v>2101</v>
      </c>
      <c r="B128" s="90" t="s">
        <v>253</v>
      </c>
      <c r="C128" s="90" t="s">
        <v>254</v>
      </c>
      <c r="D128" s="89">
        <v>55.33</v>
      </c>
      <c r="E128" s="90" t="s">
        <v>55</v>
      </c>
      <c r="F128" s="91">
        <v>1001.8162688316536</v>
      </c>
      <c r="G128" s="91">
        <v>4.0072650753266146</v>
      </c>
      <c r="H128" s="91">
        <v>0</v>
      </c>
      <c r="I128" s="91">
        <v>9.7331620604495157</v>
      </c>
      <c r="J128" s="91">
        <v>567.02753792622298</v>
      </c>
      <c r="K128" s="91">
        <v>425.05556884498105</v>
      </c>
      <c r="L128" s="91">
        <v>0</v>
      </c>
      <c r="M128" s="91">
        <v>0</v>
      </c>
      <c r="N128" s="91">
        <v>467029.23033726506</v>
      </c>
      <c r="O128" s="87"/>
    </row>
    <row r="129" spans="1:15" ht="23.25" x14ac:dyDescent="0.25">
      <c r="A129" s="89">
        <v>2102</v>
      </c>
      <c r="B129" s="90" t="s">
        <v>255</v>
      </c>
      <c r="C129" s="90" t="s">
        <v>255</v>
      </c>
      <c r="D129" s="89">
        <v>44.98</v>
      </c>
      <c r="E129" s="90" t="s">
        <v>55</v>
      </c>
      <c r="F129" s="91">
        <v>576.76069998667253</v>
      </c>
      <c r="G129" s="91">
        <v>2.3070427999466903</v>
      </c>
      <c r="H129" s="91">
        <v>0</v>
      </c>
      <c r="I129" s="91">
        <v>9.7331620604495157</v>
      </c>
      <c r="J129" s="91">
        <v>567.02753792622298</v>
      </c>
      <c r="K129" s="91">
        <v>0</v>
      </c>
      <c r="L129" s="91">
        <v>0</v>
      </c>
      <c r="M129" s="91">
        <v>0</v>
      </c>
      <c r="N129" s="91">
        <v>105043.19587604859</v>
      </c>
      <c r="O129" s="87"/>
    </row>
    <row r="130" spans="1:15" ht="34.5" x14ac:dyDescent="0.25">
      <c r="A130" s="89">
        <v>2200</v>
      </c>
      <c r="B130" s="90" t="s">
        <v>256</v>
      </c>
      <c r="C130" s="90" t="s">
        <v>257</v>
      </c>
      <c r="D130" s="89">
        <v>33.54</v>
      </c>
      <c r="E130" s="90" t="s">
        <v>55</v>
      </c>
      <c r="F130" s="91">
        <v>2365.1772598882544</v>
      </c>
      <c r="G130" s="91">
        <v>9.4607090395530182</v>
      </c>
      <c r="H130" s="91">
        <v>0</v>
      </c>
      <c r="I130" s="91">
        <v>1360.6145825923875</v>
      </c>
      <c r="J130" s="91">
        <v>60.479162208023325</v>
      </c>
      <c r="K130" s="91">
        <v>319.2966560753872</v>
      </c>
      <c r="L130" s="91">
        <v>0</v>
      </c>
      <c r="M130" s="91">
        <v>624.78685901245626</v>
      </c>
      <c r="N130" s="91">
        <v>1179491.8077156483</v>
      </c>
      <c r="O130" s="87"/>
    </row>
    <row r="131" spans="1:15" ht="34.5" x14ac:dyDescent="0.25">
      <c r="A131" s="89">
        <v>2201</v>
      </c>
      <c r="B131" s="90" t="s">
        <v>258</v>
      </c>
      <c r="C131" s="90" t="s">
        <v>259</v>
      </c>
      <c r="D131" s="89">
        <v>17.510000000000002</v>
      </c>
      <c r="E131" s="90" t="s">
        <v>55</v>
      </c>
      <c r="F131" s="91">
        <v>1498.7331024003292</v>
      </c>
      <c r="G131" s="91">
        <v>5.9949324096013168</v>
      </c>
      <c r="H131" s="91">
        <v>0</v>
      </c>
      <c r="I131" s="91">
        <v>797.61694456845134</v>
      </c>
      <c r="J131" s="91">
        <v>59.004060690754471</v>
      </c>
      <c r="K131" s="91">
        <v>358.82697422823605</v>
      </c>
      <c r="L131" s="91">
        <v>0</v>
      </c>
      <c r="M131" s="91">
        <v>283.28512291288729</v>
      </c>
      <c r="N131" s="91">
        <v>734792.55658291979</v>
      </c>
      <c r="O131" s="87"/>
    </row>
    <row r="132" spans="1:15" ht="34.5" x14ac:dyDescent="0.25">
      <c r="A132" s="89">
        <v>2202</v>
      </c>
      <c r="B132" s="90" t="s">
        <v>260</v>
      </c>
      <c r="C132" s="90" t="s">
        <v>261</v>
      </c>
      <c r="D132" s="89">
        <v>39.79</v>
      </c>
      <c r="E132" s="90" t="s">
        <v>55</v>
      </c>
      <c r="F132" s="91">
        <v>3240.341892697259</v>
      </c>
      <c r="G132" s="91">
        <v>12.961367570789033</v>
      </c>
      <c r="H132" s="91">
        <v>0</v>
      </c>
      <c r="I132" s="91">
        <v>716.52185516141594</v>
      </c>
      <c r="J132" s="91">
        <v>59.004060690754471</v>
      </c>
      <c r="K132" s="91">
        <v>1487.968540616796</v>
      </c>
      <c r="L132" s="91">
        <v>0</v>
      </c>
      <c r="M132" s="91">
        <v>976.84743622829194</v>
      </c>
      <c r="N132" s="91">
        <v>1880463.8867794392</v>
      </c>
      <c r="O132" s="87"/>
    </row>
    <row r="133" spans="1:15" ht="23.25" x14ac:dyDescent="0.25">
      <c r="A133" s="89">
        <v>2203</v>
      </c>
      <c r="B133" s="90" t="s">
        <v>262</v>
      </c>
      <c r="C133" s="90" t="s">
        <v>263</v>
      </c>
      <c r="D133" s="89">
        <v>58.92</v>
      </c>
      <c r="E133" s="90" t="s">
        <v>55</v>
      </c>
      <c r="F133" s="91">
        <v>1859.5714962026627</v>
      </c>
      <c r="G133" s="91">
        <v>7.4382859848106522</v>
      </c>
      <c r="H133" s="91">
        <v>0</v>
      </c>
      <c r="I133" s="91">
        <v>518.647173694966</v>
      </c>
      <c r="J133" s="91">
        <v>59.004060690754471</v>
      </c>
      <c r="K133" s="91">
        <v>1281.9202618169425</v>
      </c>
      <c r="L133" s="91">
        <v>0</v>
      </c>
      <c r="M133" s="91">
        <v>0</v>
      </c>
      <c r="N133" s="91">
        <v>1059418.8531294919</v>
      </c>
      <c r="O133" s="87">
        <v>1</v>
      </c>
    </row>
    <row r="134" spans="1:15" ht="23.25" x14ac:dyDescent="0.25">
      <c r="A134" s="89">
        <v>2204</v>
      </c>
      <c r="B134" s="90" t="s">
        <v>264</v>
      </c>
      <c r="C134" s="90" t="s">
        <v>264</v>
      </c>
      <c r="D134" s="89">
        <v>0.84</v>
      </c>
      <c r="E134" s="90" t="s">
        <v>55</v>
      </c>
      <c r="F134" s="91">
        <v>1380.7703964945958</v>
      </c>
      <c r="G134" s="91">
        <v>5.5230815859783826</v>
      </c>
      <c r="H134" s="91">
        <v>0</v>
      </c>
      <c r="I134" s="91">
        <v>197.87468146645006</v>
      </c>
      <c r="J134" s="91">
        <v>0</v>
      </c>
      <c r="K134" s="91">
        <v>206.04827879985362</v>
      </c>
      <c r="L134" s="91">
        <v>0</v>
      </c>
      <c r="M134" s="91">
        <v>976.84743622829194</v>
      </c>
      <c r="N134" s="91">
        <v>851414.53118082206</v>
      </c>
      <c r="O134" s="87"/>
    </row>
    <row r="135" spans="1:15" ht="34.5" x14ac:dyDescent="0.25">
      <c r="A135" s="89">
        <v>2300</v>
      </c>
      <c r="B135" s="90" t="s">
        <v>265</v>
      </c>
      <c r="C135" s="90" t="s">
        <v>266</v>
      </c>
      <c r="D135" s="89">
        <v>60.49</v>
      </c>
      <c r="E135" s="90" t="s">
        <v>55</v>
      </c>
      <c r="F135" s="91">
        <v>6135.9379483112516</v>
      </c>
      <c r="G135" s="91">
        <v>24.543751793245008</v>
      </c>
      <c r="H135" s="91">
        <v>0</v>
      </c>
      <c r="I135" s="91">
        <v>2081.4684189983259</v>
      </c>
      <c r="J135" s="91">
        <v>1230.5675111763971</v>
      </c>
      <c r="K135" s="91">
        <v>0</v>
      </c>
      <c r="L135" s="91">
        <v>0</v>
      </c>
      <c r="M135" s="91">
        <v>2823.902018136529</v>
      </c>
      <c r="N135" s="91">
        <v>2891236.882657039</v>
      </c>
      <c r="O135" s="87"/>
    </row>
    <row r="136" spans="1:15" ht="45.75" x14ac:dyDescent="0.25">
      <c r="A136" s="89">
        <v>2301</v>
      </c>
      <c r="B136" s="90" t="s">
        <v>267</v>
      </c>
      <c r="C136" s="90" t="s">
        <v>268</v>
      </c>
      <c r="D136" s="89">
        <v>40.11</v>
      </c>
      <c r="E136" s="90" t="s">
        <v>55</v>
      </c>
      <c r="F136" s="91">
        <v>5761.4315501784513</v>
      </c>
      <c r="G136" s="91">
        <v>23.045726200713801</v>
      </c>
      <c r="H136" s="91">
        <v>0</v>
      </c>
      <c r="I136" s="91">
        <v>2004.1367929570797</v>
      </c>
      <c r="J136" s="91">
        <v>42.068415340911137</v>
      </c>
      <c r="K136" s="91">
        <v>0</v>
      </c>
      <c r="L136" s="91">
        <v>0</v>
      </c>
      <c r="M136" s="91">
        <v>3715.2263418804596</v>
      </c>
      <c r="N136" s="91">
        <v>2521736.2416905165</v>
      </c>
      <c r="O136" s="87"/>
    </row>
    <row r="137" spans="1:15" ht="34.5" x14ac:dyDescent="0.25">
      <c r="A137" s="89">
        <v>2302</v>
      </c>
      <c r="B137" s="90" t="s">
        <v>269</v>
      </c>
      <c r="C137" s="90" t="s">
        <v>270</v>
      </c>
      <c r="D137" s="89">
        <v>18.97</v>
      </c>
      <c r="E137" s="90" t="s">
        <v>55</v>
      </c>
      <c r="F137" s="91">
        <v>9034.3450438251039</v>
      </c>
      <c r="G137" s="91">
        <v>36.137380175300407</v>
      </c>
      <c r="H137" s="91">
        <v>0</v>
      </c>
      <c r="I137" s="91">
        <v>5509.3035822893398</v>
      </c>
      <c r="J137" s="91">
        <v>29.012700235111126</v>
      </c>
      <c r="K137" s="91">
        <v>0</v>
      </c>
      <c r="L137" s="91">
        <v>0</v>
      </c>
      <c r="M137" s="91">
        <v>3496.0287613006517</v>
      </c>
      <c r="N137" s="91">
        <v>4945971.1255846322</v>
      </c>
      <c r="O137" s="87"/>
    </row>
    <row r="138" spans="1:15" ht="23.25" x14ac:dyDescent="0.25">
      <c r="A138" s="89">
        <v>2303</v>
      </c>
      <c r="B138" s="90" t="s">
        <v>271</v>
      </c>
      <c r="C138" s="90" t="s">
        <v>272</v>
      </c>
      <c r="D138" s="89">
        <v>48.3</v>
      </c>
      <c r="E138" s="90" t="s">
        <v>55</v>
      </c>
      <c r="F138" s="91">
        <v>8341.786795105756</v>
      </c>
      <c r="G138" s="91">
        <v>26</v>
      </c>
      <c r="H138" s="91">
        <v>0</v>
      </c>
      <c r="I138" s="91">
        <v>4169.6539999368943</v>
      </c>
      <c r="J138" s="91">
        <v>20.308890164577793</v>
      </c>
      <c r="K138" s="91">
        <v>0</v>
      </c>
      <c r="L138" s="91">
        <v>0</v>
      </c>
      <c r="M138" s="91">
        <v>4151.8239050042821</v>
      </c>
      <c r="N138" s="91">
        <v>5406551.3469366049</v>
      </c>
      <c r="O138" s="87"/>
    </row>
    <row r="139" spans="1:15" ht="34.5" x14ac:dyDescent="0.25">
      <c r="A139" s="89">
        <v>2304</v>
      </c>
      <c r="B139" s="90" t="s">
        <v>273</v>
      </c>
      <c r="C139" s="90" t="s">
        <v>274</v>
      </c>
      <c r="D139" s="89">
        <v>34.200000000000003</v>
      </c>
      <c r="E139" s="90" t="s">
        <v>55</v>
      </c>
      <c r="F139" s="91">
        <v>8233.531607520039</v>
      </c>
      <c r="G139" s="91">
        <v>26</v>
      </c>
      <c r="H139" s="91">
        <v>0</v>
      </c>
      <c r="I139" s="91">
        <v>4116.0207754244175</v>
      </c>
      <c r="J139" s="91">
        <v>20.308890164577793</v>
      </c>
      <c r="K139" s="91">
        <v>0</v>
      </c>
      <c r="L139" s="91">
        <v>0</v>
      </c>
      <c r="M139" s="91">
        <v>4097.2019419310436</v>
      </c>
      <c r="N139" s="91">
        <v>5332283.4544222225</v>
      </c>
      <c r="O139" s="87"/>
    </row>
    <row r="140" spans="1:15" ht="23.25" x14ac:dyDescent="0.25">
      <c r="A140" s="89">
        <v>2400</v>
      </c>
      <c r="B140" s="90" t="s">
        <v>275</v>
      </c>
      <c r="C140" s="90" t="s">
        <v>276</v>
      </c>
      <c r="D140" s="89">
        <v>40.83</v>
      </c>
      <c r="E140" s="90" t="s">
        <v>55</v>
      </c>
      <c r="F140" s="91">
        <v>1377.8658629769816</v>
      </c>
      <c r="G140" s="91">
        <v>5.5114634519079262</v>
      </c>
      <c r="H140" s="91">
        <v>0</v>
      </c>
      <c r="I140" s="91">
        <v>187.21248758969492</v>
      </c>
      <c r="J140" s="91">
        <v>0</v>
      </c>
      <c r="K140" s="91">
        <v>183.41763986828218</v>
      </c>
      <c r="L140" s="91">
        <v>0</v>
      </c>
      <c r="M140" s="91">
        <v>1007.2357355190045</v>
      </c>
      <c r="N140" s="91">
        <v>714762.68192105088</v>
      </c>
      <c r="O140" s="87">
        <v>1</v>
      </c>
    </row>
    <row r="141" spans="1:15" ht="23.25" x14ac:dyDescent="0.25">
      <c r="A141" s="89">
        <v>2401</v>
      </c>
      <c r="B141" s="90" t="s">
        <v>277</v>
      </c>
      <c r="C141" s="90" t="s">
        <v>278</v>
      </c>
      <c r="D141" s="89">
        <v>41.4</v>
      </c>
      <c r="E141" s="90" t="s">
        <v>55</v>
      </c>
      <c r="F141" s="91">
        <v>977.83903007974163</v>
      </c>
      <c r="G141" s="91">
        <v>3.9113561203189664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977.83903007974163</v>
      </c>
      <c r="N141" s="91">
        <v>494786.54922034929</v>
      </c>
      <c r="O141" s="87">
        <v>1</v>
      </c>
    </row>
    <row r="142" spans="1:15" ht="34.5" x14ac:dyDescent="0.25">
      <c r="A142" s="89">
        <v>2500</v>
      </c>
      <c r="B142" s="90" t="s">
        <v>279</v>
      </c>
      <c r="C142" s="90" t="s">
        <v>280</v>
      </c>
      <c r="D142" s="89">
        <v>40.14</v>
      </c>
      <c r="E142" s="90" t="s">
        <v>55</v>
      </c>
      <c r="F142" s="91">
        <v>1228.4120420978886</v>
      </c>
      <c r="G142" s="91">
        <v>4.9136481683915543</v>
      </c>
      <c r="H142" s="91">
        <v>0</v>
      </c>
      <c r="I142" s="91">
        <v>660.30212994124986</v>
      </c>
      <c r="J142" s="91">
        <v>76.88365562304449</v>
      </c>
      <c r="K142" s="91">
        <v>0</v>
      </c>
      <c r="L142" s="91">
        <v>0</v>
      </c>
      <c r="M142" s="91">
        <v>491.22625653359432</v>
      </c>
      <c r="N142" s="91">
        <v>164329.38184747094</v>
      </c>
      <c r="O142" s="87"/>
    </row>
    <row r="143" spans="1:15" ht="23.25" x14ac:dyDescent="0.25">
      <c r="A143" s="89">
        <v>2501</v>
      </c>
      <c r="B143" s="90" t="s">
        <v>281</v>
      </c>
      <c r="C143" s="90" t="s">
        <v>282</v>
      </c>
      <c r="D143" s="89">
        <v>8.2899999999999991</v>
      </c>
      <c r="E143" s="90" t="s">
        <v>55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87"/>
    </row>
    <row r="144" spans="1:15" ht="23.25" x14ac:dyDescent="0.25">
      <c r="A144" s="89">
        <v>2600</v>
      </c>
      <c r="B144" s="90" t="s">
        <v>283</v>
      </c>
      <c r="C144" s="90" t="s">
        <v>283</v>
      </c>
      <c r="D144" s="89">
        <v>14.05</v>
      </c>
      <c r="E144" s="90" t="s">
        <v>55</v>
      </c>
      <c r="F144" s="91">
        <v>220.76931950484706</v>
      </c>
      <c r="G144" s="91">
        <v>0.88307727801938829</v>
      </c>
      <c r="H144" s="91">
        <v>0</v>
      </c>
      <c r="I144" s="91">
        <v>220.76931950484706</v>
      </c>
      <c r="J144" s="91">
        <v>0</v>
      </c>
      <c r="K144" s="91">
        <v>0</v>
      </c>
      <c r="L144" s="91">
        <v>0</v>
      </c>
      <c r="M144" s="91">
        <v>0</v>
      </c>
      <c r="N144" s="91">
        <v>76927.380152395082</v>
      </c>
      <c r="O144" s="87"/>
    </row>
    <row r="145" spans="1:15" ht="34.5" x14ac:dyDescent="0.25">
      <c r="A145" s="89">
        <v>2700</v>
      </c>
      <c r="B145" s="90" t="s">
        <v>284</v>
      </c>
      <c r="C145" s="90" t="s">
        <v>284</v>
      </c>
      <c r="D145" s="89">
        <v>17.52</v>
      </c>
      <c r="E145" s="90" t="s">
        <v>71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87"/>
    </row>
    <row r="146" spans="1:15" ht="34.5" x14ac:dyDescent="0.25">
      <c r="A146" s="89">
        <v>2701</v>
      </c>
      <c r="B146" s="90" t="s">
        <v>285</v>
      </c>
      <c r="C146" s="90" t="s">
        <v>286</v>
      </c>
      <c r="D146" s="89">
        <v>17.52</v>
      </c>
      <c r="E146" s="90" t="s">
        <v>71</v>
      </c>
      <c r="F146" s="91">
        <v>93.89308902192542</v>
      </c>
      <c r="G146" s="91">
        <v>0.37557235608770168</v>
      </c>
      <c r="H146" s="91">
        <v>0</v>
      </c>
      <c r="I146" s="91">
        <v>58.736057949937134</v>
      </c>
      <c r="J146" s="91">
        <v>13.055715105800006</v>
      </c>
      <c r="K146" s="91">
        <v>0</v>
      </c>
      <c r="L146" s="91">
        <v>0</v>
      </c>
      <c r="M146" s="91">
        <v>22.101315966188277</v>
      </c>
      <c r="N146" s="91">
        <v>23619.534539838925</v>
      </c>
      <c r="O146" s="87"/>
    </row>
    <row r="147" spans="1:15" ht="34.5" x14ac:dyDescent="0.25">
      <c r="A147" s="89">
        <v>2702</v>
      </c>
      <c r="B147" s="90" t="s">
        <v>287</v>
      </c>
      <c r="C147" s="90" t="s">
        <v>287</v>
      </c>
      <c r="D147" s="89">
        <v>5.16</v>
      </c>
      <c r="E147" s="90" t="s">
        <v>71</v>
      </c>
      <c r="F147" s="91">
        <v>93.89308902192542</v>
      </c>
      <c r="G147" s="91">
        <v>0.37557235608770168</v>
      </c>
      <c r="H147" s="91">
        <v>0</v>
      </c>
      <c r="I147" s="91">
        <v>58.736057949937134</v>
      </c>
      <c r="J147" s="91">
        <v>13.055715105800006</v>
      </c>
      <c r="K147" s="91">
        <v>0</v>
      </c>
      <c r="L147" s="91">
        <v>0</v>
      </c>
      <c r="M147" s="91">
        <v>22.101315966188277</v>
      </c>
      <c r="N147" s="91">
        <v>23619.534539838925</v>
      </c>
      <c r="O147" s="87"/>
    </row>
    <row r="148" spans="1:15" ht="23.25" x14ac:dyDescent="0.25">
      <c r="A148" s="89">
        <v>2703</v>
      </c>
      <c r="B148" s="90" t="s">
        <v>288</v>
      </c>
      <c r="C148" s="90" t="s">
        <v>288</v>
      </c>
      <c r="D148" s="89">
        <v>17.2</v>
      </c>
      <c r="E148" s="90" t="s">
        <v>71</v>
      </c>
      <c r="F148" s="91">
        <v>93.89308902192542</v>
      </c>
      <c r="G148" s="91">
        <v>0.37557235608770168</v>
      </c>
      <c r="H148" s="91">
        <v>0</v>
      </c>
      <c r="I148" s="91">
        <v>58.736057949937134</v>
      </c>
      <c r="J148" s="91">
        <v>13.055715105800006</v>
      </c>
      <c r="K148" s="91">
        <v>0</v>
      </c>
      <c r="L148" s="91">
        <v>0</v>
      </c>
      <c r="M148" s="91">
        <v>22.101315966188277</v>
      </c>
      <c r="N148" s="91">
        <v>23619.534539838925</v>
      </c>
      <c r="O148" s="87"/>
    </row>
    <row r="149" spans="1:15" ht="34.5" x14ac:dyDescent="0.25">
      <c r="A149" s="89">
        <v>2704</v>
      </c>
      <c r="B149" s="90" t="s">
        <v>289</v>
      </c>
      <c r="C149" s="90" t="s">
        <v>289</v>
      </c>
      <c r="D149" s="89">
        <v>56.56</v>
      </c>
      <c r="E149" s="90" t="s">
        <v>71</v>
      </c>
      <c r="F149" s="91">
        <v>1482.009168539907</v>
      </c>
      <c r="G149" s="91">
        <v>5.9280366741596282</v>
      </c>
      <c r="H149" s="91">
        <v>0</v>
      </c>
      <c r="I149" s="91">
        <v>58.736057949937134</v>
      </c>
      <c r="J149" s="91">
        <v>419.14449258982182</v>
      </c>
      <c r="K149" s="91">
        <v>0</v>
      </c>
      <c r="L149" s="91">
        <v>0</v>
      </c>
      <c r="M149" s="91">
        <v>1004.1286180001482</v>
      </c>
      <c r="N149" s="91">
        <v>921921.3512352251</v>
      </c>
      <c r="O149" s="87"/>
    </row>
    <row r="150" spans="1:15" ht="45.75" x14ac:dyDescent="0.25">
      <c r="A150" s="89">
        <v>2705</v>
      </c>
      <c r="B150" s="90" t="s">
        <v>290</v>
      </c>
      <c r="C150" s="90" t="s">
        <v>290</v>
      </c>
      <c r="D150" s="89">
        <v>4.6100000000000003</v>
      </c>
      <c r="E150" s="90" t="s">
        <v>71</v>
      </c>
      <c r="F150" s="91">
        <v>3847.186428428161</v>
      </c>
      <c r="G150" s="91">
        <v>15.388745713712645</v>
      </c>
      <c r="H150" s="91">
        <v>0</v>
      </c>
      <c r="I150" s="91">
        <v>1419.3506405423245</v>
      </c>
      <c r="J150" s="91">
        <v>479.62365479784518</v>
      </c>
      <c r="K150" s="91">
        <v>319.2966560753872</v>
      </c>
      <c r="L150" s="91">
        <v>0</v>
      </c>
      <c r="M150" s="91">
        <v>1628.9154770126042</v>
      </c>
      <c r="N150" s="91">
        <v>2101413.1589508732</v>
      </c>
      <c r="O150" s="87"/>
    </row>
    <row r="151" spans="1:15" ht="34.5" x14ac:dyDescent="0.25">
      <c r="A151" s="89">
        <v>2706</v>
      </c>
      <c r="B151" s="90" t="s">
        <v>291</v>
      </c>
      <c r="C151" s="90" t="s">
        <v>291</v>
      </c>
      <c r="D151" s="89">
        <v>19.21</v>
      </c>
      <c r="E151" s="90" t="s">
        <v>71</v>
      </c>
      <c r="F151" s="91">
        <v>5020.0390576344453</v>
      </c>
      <c r="G151" s="91">
        <v>20.080156230537785</v>
      </c>
      <c r="H151" s="91">
        <v>0</v>
      </c>
      <c r="I151" s="91">
        <v>1470.122865953769</v>
      </c>
      <c r="J151" s="91">
        <v>1222.2683059905007</v>
      </c>
      <c r="K151" s="91">
        <v>329.01356673809306</v>
      </c>
      <c r="L151" s="91">
        <v>0</v>
      </c>
      <c r="M151" s="91">
        <v>1998.6343189520837</v>
      </c>
      <c r="N151" s="91">
        <v>2546292.9895463185</v>
      </c>
      <c r="O151" s="87"/>
    </row>
    <row r="152" spans="1:15" ht="23.25" x14ac:dyDescent="0.25">
      <c r="A152" s="89">
        <v>2707</v>
      </c>
      <c r="B152" s="90" t="s">
        <v>292</v>
      </c>
      <c r="C152" s="90" t="s">
        <v>293</v>
      </c>
      <c r="D152" s="89">
        <v>24.34</v>
      </c>
      <c r="E152" s="90" t="s">
        <v>55</v>
      </c>
      <c r="F152" s="91">
        <v>5975.8128497515336</v>
      </c>
      <c r="G152" s="91">
        <v>23.903251399006134</v>
      </c>
      <c r="H152" s="91">
        <v>0</v>
      </c>
      <c r="I152" s="91">
        <v>2852.4929323720662</v>
      </c>
      <c r="J152" s="91">
        <v>1736.9685172857853</v>
      </c>
      <c r="K152" s="91">
        <v>9.7169106627058248</v>
      </c>
      <c r="L152" s="91">
        <v>0</v>
      </c>
      <c r="M152" s="91">
        <v>1376.6344894309764</v>
      </c>
      <c r="N152" s="91">
        <v>3143209.2291069925</v>
      </c>
      <c r="O152" s="87"/>
    </row>
    <row r="153" spans="1:15" ht="23.25" x14ac:dyDescent="0.25">
      <c r="A153" s="89">
        <v>2708</v>
      </c>
      <c r="B153" s="90" t="s">
        <v>294</v>
      </c>
      <c r="C153" s="90" t="s">
        <v>294</v>
      </c>
      <c r="D153" s="89">
        <v>8.34</v>
      </c>
      <c r="E153" s="90" t="s">
        <v>71</v>
      </c>
      <c r="F153" s="91">
        <v>9663.0218316716036</v>
      </c>
      <c r="G153" s="91">
        <v>38.652087326686406</v>
      </c>
      <c r="H153" s="91">
        <v>0</v>
      </c>
      <c r="I153" s="91">
        <v>3353.5466106512977</v>
      </c>
      <c r="J153" s="91">
        <v>2457.8642440607809</v>
      </c>
      <c r="K153" s="91">
        <v>1282.5719208797047</v>
      </c>
      <c r="L153" s="91">
        <v>0</v>
      </c>
      <c r="M153" s="91">
        <v>2569.0390560798196</v>
      </c>
      <c r="N153" s="91">
        <v>4475281.3807168696</v>
      </c>
      <c r="O153" s="87"/>
    </row>
    <row r="154" spans="1:15" ht="23.25" x14ac:dyDescent="0.25">
      <c r="A154" s="89">
        <v>2709</v>
      </c>
      <c r="B154" s="90" t="s">
        <v>295</v>
      </c>
      <c r="C154" s="90" t="s">
        <v>296</v>
      </c>
      <c r="D154" s="89">
        <v>38.1</v>
      </c>
      <c r="E154" s="90" t="s">
        <v>55</v>
      </c>
      <c r="F154" s="91">
        <v>1063.3212604987727</v>
      </c>
      <c r="G154" s="91">
        <v>4.2532850419950909</v>
      </c>
      <c r="H154" s="91">
        <v>0</v>
      </c>
      <c r="I154" s="91">
        <v>325.69768903518082</v>
      </c>
      <c r="J154" s="91">
        <v>55.89000847417168</v>
      </c>
      <c r="K154" s="91">
        <v>0</v>
      </c>
      <c r="L154" s="91">
        <v>0</v>
      </c>
      <c r="M154" s="91">
        <v>681.73356298942031</v>
      </c>
      <c r="N154" s="91">
        <v>359785.27640652959</v>
      </c>
      <c r="O154" s="87"/>
    </row>
    <row r="155" spans="1:15" ht="23.25" x14ac:dyDescent="0.25">
      <c r="A155" s="89">
        <v>2710</v>
      </c>
      <c r="B155" s="90" t="s">
        <v>297</v>
      </c>
      <c r="C155" s="90" t="s">
        <v>298</v>
      </c>
      <c r="D155" s="89">
        <v>25.77</v>
      </c>
      <c r="E155" s="90" t="s">
        <v>55</v>
      </c>
      <c r="F155" s="91">
        <v>8634.1419363412751</v>
      </c>
      <c r="G155" s="91">
        <v>34.536567745365097</v>
      </c>
      <c r="H155" s="91">
        <v>0</v>
      </c>
      <c r="I155" s="91">
        <v>3036.1193003862636</v>
      </c>
      <c r="J155" s="91">
        <v>2404.1907486258251</v>
      </c>
      <c r="K155" s="91">
        <v>1282.571920879705</v>
      </c>
      <c r="L155" s="91">
        <v>0</v>
      </c>
      <c r="M155" s="91">
        <v>1911.2599664494819</v>
      </c>
      <c r="N155" s="91">
        <v>4118509.1836591149</v>
      </c>
      <c r="O155" s="87"/>
    </row>
    <row r="156" spans="1:15" ht="45.75" x14ac:dyDescent="0.25">
      <c r="A156" s="89">
        <v>2800</v>
      </c>
      <c r="B156" s="90" t="s">
        <v>299</v>
      </c>
      <c r="C156" s="90" t="s">
        <v>299</v>
      </c>
      <c r="D156" s="89">
        <v>6.13</v>
      </c>
      <c r="E156" s="90" t="s">
        <v>71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1">
        <v>0</v>
      </c>
      <c r="O156" s="87"/>
    </row>
    <row r="157" spans="1:15" ht="45.75" x14ac:dyDescent="0.25">
      <c r="A157" s="89">
        <v>2900</v>
      </c>
      <c r="B157" s="90" t="s">
        <v>300</v>
      </c>
      <c r="C157" s="90" t="s">
        <v>300</v>
      </c>
      <c r="D157" s="89">
        <v>2.2799999999999998</v>
      </c>
      <c r="E157" s="90" t="s">
        <v>71</v>
      </c>
      <c r="F157" s="91">
        <v>5857.2091831667003</v>
      </c>
      <c r="G157" s="91">
        <v>23.428836732666802</v>
      </c>
      <c r="H157" s="91">
        <v>0</v>
      </c>
      <c r="I157" s="91">
        <v>2291.7491477412755</v>
      </c>
      <c r="J157" s="91">
        <v>600.56289486680032</v>
      </c>
      <c r="K157" s="91">
        <v>0</v>
      </c>
      <c r="L157" s="91">
        <v>0</v>
      </c>
      <c r="M157" s="91">
        <v>2964.8971405586249</v>
      </c>
      <c r="N157" s="91">
        <v>1152504.2157767823</v>
      </c>
      <c r="O157" s="87"/>
    </row>
    <row r="158" spans="1:15" ht="34.5" x14ac:dyDescent="0.25">
      <c r="A158" s="89">
        <v>2901</v>
      </c>
      <c r="B158" s="90" t="s">
        <v>301</v>
      </c>
      <c r="C158" s="90" t="s">
        <v>301</v>
      </c>
      <c r="D158" s="89">
        <v>5.07</v>
      </c>
      <c r="E158" s="90" t="s">
        <v>71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91">
        <v>0</v>
      </c>
      <c r="O158" s="87"/>
    </row>
    <row r="159" spans="1:15" ht="34.5" x14ac:dyDescent="0.25">
      <c r="A159" s="89">
        <v>2902</v>
      </c>
      <c r="B159" s="90" t="s">
        <v>302</v>
      </c>
      <c r="C159" s="90" t="s">
        <v>303</v>
      </c>
      <c r="D159" s="89">
        <v>5.07</v>
      </c>
      <c r="E159" s="90" t="s">
        <v>71</v>
      </c>
      <c r="F159" s="91">
        <v>6356.0557427588119</v>
      </c>
      <c r="G159" s="91">
        <v>25.424222971035256</v>
      </c>
      <c r="H159" s="91">
        <v>0</v>
      </c>
      <c r="I159" s="91">
        <v>2461.4734441166756</v>
      </c>
      <c r="J159" s="91">
        <v>600.56289486680032</v>
      </c>
      <c r="K159" s="91">
        <v>0</v>
      </c>
      <c r="L159" s="91">
        <v>0</v>
      </c>
      <c r="M159" s="91">
        <v>3294.0194037753377</v>
      </c>
      <c r="N159" s="91">
        <v>1190400.3086221141</v>
      </c>
      <c r="O159" s="87"/>
    </row>
    <row r="160" spans="1:15" ht="34.5" x14ac:dyDescent="0.25">
      <c r="A160" s="89">
        <v>2903</v>
      </c>
      <c r="B160" s="90" t="s">
        <v>304</v>
      </c>
      <c r="C160" s="90" t="s">
        <v>304</v>
      </c>
      <c r="D160" s="89">
        <v>7.88</v>
      </c>
      <c r="E160" s="90" t="s">
        <v>71</v>
      </c>
      <c r="F160" s="91">
        <v>6770.2827104760618</v>
      </c>
      <c r="G160" s="91">
        <v>27.081130841904255</v>
      </c>
      <c r="H160" s="91">
        <v>0</v>
      </c>
      <c r="I160" s="91">
        <v>2892.3772840139218</v>
      </c>
      <c r="J160" s="91">
        <v>34.815240282133345</v>
      </c>
      <c r="K160" s="91">
        <v>0</v>
      </c>
      <c r="L160" s="91">
        <v>0</v>
      </c>
      <c r="M160" s="91">
        <v>3843.0901861800085</v>
      </c>
      <c r="N160" s="91">
        <v>1589832.148291816</v>
      </c>
      <c r="O160" s="87"/>
    </row>
    <row r="161" spans="1:15" ht="34.5" x14ac:dyDescent="0.25">
      <c r="A161" s="89">
        <v>2904</v>
      </c>
      <c r="B161" s="90" t="s">
        <v>305</v>
      </c>
      <c r="C161" s="90" t="s">
        <v>304</v>
      </c>
      <c r="D161" s="89">
        <v>7.88</v>
      </c>
      <c r="E161" s="90" t="s">
        <v>71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91">
        <v>0</v>
      </c>
      <c r="O161" s="87"/>
    </row>
    <row r="162" spans="1:15" ht="45.75" x14ac:dyDescent="0.25">
      <c r="A162" s="89">
        <v>2905</v>
      </c>
      <c r="B162" s="90" t="s">
        <v>306</v>
      </c>
      <c r="C162" s="90" t="s">
        <v>306</v>
      </c>
      <c r="D162" s="89">
        <v>21.17</v>
      </c>
      <c r="E162" s="90" t="s">
        <v>71</v>
      </c>
      <c r="F162" s="91">
        <v>3942.5794952795054</v>
      </c>
      <c r="G162" s="91">
        <v>15.770317981118023</v>
      </c>
      <c r="H162" s="91">
        <v>0</v>
      </c>
      <c r="I162" s="91">
        <v>1046.7980485105784</v>
      </c>
      <c r="J162" s="91">
        <v>34.815240282133345</v>
      </c>
      <c r="K162" s="91">
        <v>0</v>
      </c>
      <c r="L162" s="91">
        <v>0</v>
      </c>
      <c r="M162" s="91">
        <v>2860.9662064867944</v>
      </c>
      <c r="N162" s="91">
        <v>1280680.4642174379</v>
      </c>
      <c r="O162" s="87"/>
    </row>
    <row r="163" spans="1:15" ht="23.25" x14ac:dyDescent="0.25">
      <c r="A163" s="89">
        <v>2906</v>
      </c>
      <c r="B163" s="90" t="s">
        <v>307</v>
      </c>
      <c r="C163" s="90" t="s">
        <v>307</v>
      </c>
      <c r="D163" s="89">
        <v>6.98</v>
      </c>
      <c r="E163" s="90" t="s">
        <v>71</v>
      </c>
      <c r="F163" s="91">
        <v>3071.0029201706402</v>
      </c>
      <c r="G163" s="91">
        <v>12.284011680682559</v>
      </c>
      <c r="H163" s="91">
        <v>0</v>
      </c>
      <c r="I163" s="91">
        <v>2081.1434798892601</v>
      </c>
      <c r="J163" s="91">
        <v>0</v>
      </c>
      <c r="K163" s="91">
        <v>0</v>
      </c>
      <c r="L163" s="91">
        <v>0</v>
      </c>
      <c r="M163" s="91">
        <v>989.85944028137965</v>
      </c>
      <c r="N163" s="91">
        <v>334868.41165955446</v>
      </c>
      <c r="O163" s="87"/>
    </row>
    <row r="164" spans="1:15" ht="34.5" x14ac:dyDescent="0.25">
      <c r="A164" s="89">
        <v>2907</v>
      </c>
      <c r="B164" s="90" t="s">
        <v>308</v>
      </c>
      <c r="C164" s="90" t="s">
        <v>308</v>
      </c>
      <c r="D164" s="89">
        <v>12.87</v>
      </c>
      <c r="E164" s="90" t="s">
        <v>71</v>
      </c>
      <c r="F164" s="91">
        <v>3071.0029201706402</v>
      </c>
      <c r="G164" s="91">
        <v>12.284011680682559</v>
      </c>
      <c r="H164" s="91">
        <v>0</v>
      </c>
      <c r="I164" s="91">
        <v>2081.1434798892601</v>
      </c>
      <c r="J164" s="91">
        <v>0</v>
      </c>
      <c r="K164" s="91">
        <v>0</v>
      </c>
      <c r="L164" s="91">
        <v>0</v>
      </c>
      <c r="M164" s="91">
        <v>989.85944028137965</v>
      </c>
      <c r="N164" s="91">
        <v>334868.41165955452</v>
      </c>
      <c r="O164" s="87"/>
    </row>
    <row r="165" spans="1:15" ht="45.75" x14ac:dyDescent="0.25">
      <c r="A165" s="89">
        <v>2908</v>
      </c>
      <c r="B165" s="90" t="s">
        <v>309</v>
      </c>
      <c r="C165" s="90" t="s">
        <v>309</v>
      </c>
      <c r="D165" s="89">
        <v>2.02</v>
      </c>
      <c r="E165" s="90" t="s">
        <v>71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  <c r="L165" s="91">
        <v>0</v>
      </c>
      <c r="M165" s="91">
        <v>0</v>
      </c>
      <c r="N165" s="91">
        <v>0</v>
      </c>
      <c r="O165" s="87"/>
    </row>
    <row r="166" spans="1:15" ht="34.5" x14ac:dyDescent="0.25">
      <c r="A166" s="89">
        <v>2909</v>
      </c>
      <c r="B166" s="90" t="s">
        <v>310</v>
      </c>
      <c r="C166" s="90" t="s">
        <v>310</v>
      </c>
      <c r="D166" s="89">
        <v>11.2</v>
      </c>
      <c r="E166" s="90" t="s">
        <v>71</v>
      </c>
      <c r="F166" s="91">
        <v>4802.8915006115985</v>
      </c>
      <c r="G166" s="91">
        <v>19.211566002446393</v>
      </c>
      <c r="H166" s="91">
        <v>0</v>
      </c>
      <c r="I166" s="91">
        <v>3522.9050579791074</v>
      </c>
      <c r="J166" s="91">
        <v>290.12700235111129</v>
      </c>
      <c r="K166" s="91">
        <v>0</v>
      </c>
      <c r="L166" s="91">
        <v>0</v>
      </c>
      <c r="M166" s="91">
        <v>989.85944028137965</v>
      </c>
      <c r="N166" s="91">
        <v>705575.02153917414</v>
      </c>
      <c r="O166" s="87"/>
    </row>
    <row r="167" spans="1:15" ht="34.5" x14ac:dyDescent="0.25">
      <c r="A167" s="89">
        <v>2910</v>
      </c>
      <c r="B167" s="90" t="s">
        <v>311</v>
      </c>
      <c r="C167" s="90" t="s">
        <v>311</v>
      </c>
      <c r="D167" s="89">
        <v>9.58</v>
      </c>
      <c r="E167" s="90" t="s">
        <v>71</v>
      </c>
      <c r="F167" s="91">
        <v>3830.8805993743276</v>
      </c>
      <c r="G167" s="91">
        <v>15.323522397497314</v>
      </c>
      <c r="H167" s="91">
        <v>0</v>
      </c>
      <c r="I167" s="91">
        <v>935.09915260540072</v>
      </c>
      <c r="J167" s="91">
        <v>34.815240282133345</v>
      </c>
      <c r="K167" s="91">
        <v>0</v>
      </c>
      <c r="L167" s="91">
        <v>0</v>
      </c>
      <c r="M167" s="91">
        <v>2860.9662064867944</v>
      </c>
      <c r="N167" s="91">
        <v>1278642.0736482972</v>
      </c>
      <c r="O167" s="87"/>
    </row>
    <row r="168" spans="1:15" ht="23.25" x14ac:dyDescent="0.25">
      <c r="A168" s="89">
        <v>2911</v>
      </c>
      <c r="B168" s="90" t="s">
        <v>312</v>
      </c>
      <c r="C168" s="90" t="s">
        <v>312</v>
      </c>
      <c r="D168" s="89">
        <v>17.37</v>
      </c>
      <c r="E168" s="90" t="s">
        <v>71</v>
      </c>
      <c r="F168" s="91">
        <v>5606.6725208008274</v>
      </c>
      <c r="G168" s="91">
        <v>22.426690083203315</v>
      </c>
      <c r="H168" s="91">
        <v>0</v>
      </c>
      <c r="I168" s="91">
        <v>3038.4345671717842</v>
      </c>
      <c r="J168" s="91">
        <v>34.815240282133345</v>
      </c>
      <c r="K168" s="91">
        <v>0</v>
      </c>
      <c r="L168" s="91">
        <v>0</v>
      </c>
      <c r="M168" s="91">
        <v>2533.4227133469103</v>
      </c>
      <c r="N168" s="91">
        <v>1223507.5919349946</v>
      </c>
      <c r="O168" s="87"/>
    </row>
    <row r="169" spans="1:15" ht="23.25" x14ac:dyDescent="0.25">
      <c r="A169" s="89">
        <v>2912</v>
      </c>
      <c r="B169" s="90" t="s">
        <v>313</v>
      </c>
      <c r="C169" s="90" t="s">
        <v>313</v>
      </c>
      <c r="D169" s="89">
        <v>45.03</v>
      </c>
      <c r="E169" s="90" t="s">
        <v>71</v>
      </c>
      <c r="F169" s="91">
        <v>5606.6725208008274</v>
      </c>
      <c r="G169" s="91">
        <v>22.426690083203308</v>
      </c>
      <c r="H169" s="91">
        <v>0</v>
      </c>
      <c r="I169" s="91">
        <v>3038.4345671717838</v>
      </c>
      <c r="J169" s="91">
        <v>34.815240282133345</v>
      </c>
      <c r="K169" s="91">
        <v>0</v>
      </c>
      <c r="L169" s="91">
        <v>0</v>
      </c>
      <c r="M169" s="91">
        <v>2533.4227133469103</v>
      </c>
      <c r="N169" s="91">
        <v>1223507.5919349946</v>
      </c>
      <c r="O169" s="87"/>
    </row>
    <row r="170" spans="1:15" ht="34.5" x14ac:dyDescent="0.25">
      <c r="A170" s="89">
        <v>2913</v>
      </c>
      <c r="B170" s="90" t="s">
        <v>314</v>
      </c>
      <c r="C170" s="90" t="s">
        <v>314</v>
      </c>
      <c r="D170" s="89">
        <v>22.91</v>
      </c>
      <c r="E170" s="90" t="s">
        <v>71</v>
      </c>
      <c r="F170" s="91">
        <v>7160.8173864464134</v>
      </c>
      <c r="G170" s="91">
        <v>28.643269545785657</v>
      </c>
      <c r="H170" s="91">
        <v>0</v>
      </c>
      <c r="I170" s="91">
        <v>3250.8155987557902</v>
      </c>
      <c r="J170" s="91">
        <v>34.815240282133345</v>
      </c>
      <c r="K170" s="91">
        <v>206.04827879985362</v>
      </c>
      <c r="L170" s="91">
        <v>0</v>
      </c>
      <c r="M170" s="91">
        <v>3669.1382686086372</v>
      </c>
      <c r="N170" s="91">
        <v>2206912.5354463044</v>
      </c>
      <c r="O170" s="87"/>
    </row>
    <row r="171" spans="1:15" ht="57" x14ac:dyDescent="0.25">
      <c r="A171" s="89">
        <v>2914</v>
      </c>
      <c r="B171" s="90" t="s">
        <v>315</v>
      </c>
      <c r="C171" s="90" t="s">
        <v>316</v>
      </c>
      <c r="D171" s="89">
        <v>65.41</v>
      </c>
      <c r="E171" s="90" t="s">
        <v>71</v>
      </c>
      <c r="F171" s="91">
        <v>6565.7080020195835</v>
      </c>
      <c r="G171" s="91">
        <v>26.262832008078338</v>
      </c>
      <c r="H171" s="91">
        <v>0</v>
      </c>
      <c r="I171" s="91">
        <v>4251.9147233023068</v>
      </c>
      <c r="J171" s="91">
        <v>333.19381756099756</v>
      </c>
      <c r="K171" s="91">
        <v>170.48317760570677</v>
      </c>
      <c r="L171" s="91">
        <v>0</v>
      </c>
      <c r="M171" s="91">
        <v>1810.1162835505727</v>
      </c>
      <c r="N171" s="91">
        <v>2001959.1330822892</v>
      </c>
      <c r="O171" s="87"/>
    </row>
    <row r="172" spans="1:15" x14ac:dyDescent="0.25">
      <c r="A172" s="89">
        <v>2915</v>
      </c>
      <c r="B172" s="90" t="s">
        <v>317</v>
      </c>
      <c r="C172" s="90" t="s">
        <v>317</v>
      </c>
      <c r="D172" s="89">
        <v>24.46</v>
      </c>
      <c r="E172" s="90" t="s">
        <v>71</v>
      </c>
      <c r="F172" s="91">
        <v>16067.835075219555</v>
      </c>
      <c r="G172" s="91">
        <v>64.271340300878222</v>
      </c>
      <c r="H172" s="91">
        <v>0</v>
      </c>
      <c r="I172" s="91">
        <v>8043.0389455358727</v>
      </c>
      <c r="J172" s="91">
        <v>1407.7559003342185</v>
      </c>
      <c r="K172" s="91">
        <v>484.56317028380738</v>
      </c>
      <c r="L172" s="91">
        <v>0</v>
      </c>
      <c r="M172" s="91">
        <v>6132.4770590656553</v>
      </c>
      <c r="N172" s="91">
        <v>5865318.6083481899</v>
      </c>
      <c r="O172" s="87"/>
    </row>
    <row r="173" spans="1:15" ht="34.5" x14ac:dyDescent="0.25">
      <c r="A173" s="89">
        <v>2916</v>
      </c>
      <c r="B173" s="90" t="s">
        <v>318</v>
      </c>
      <c r="C173" s="90" t="s">
        <v>318</v>
      </c>
      <c r="D173" s="89">
        <v>38.619999999999997</v>
      </c>
      <c r="E173" s="90" t="s">
        <v>71</v>
      </c>
      <c r="F173" s="91">
        <v>12451.812312648271</v>
      </c>
      <c r="G173" s="91">
        <v>49.807249250593074</v>
      </c>
      <c r="H173" s="91">
        <v>0</v>
      </c>
      <c r="I173" s="91">
        <v>7440.8233816223774</v>
      </c>
      <c r="J173" s="91">
        <v>158.11921628135559</v>
      </c>
      <c r="K173" s="91">
        <v>493.06546711367503</v>
      </c>
      <c r="L173" s="91">
        <v>0</v>
      </c>
      <c r="M173" s="91">
        <v>4359.8042476308601</v>
      </c>
      <c r="N173" s="91">
        <v>4594927.4523753617</v>
      </c>
      <c r="O173" s="87"/>
    </row>
    <row r="174" spans="1:15" ht="45.75" x14ac:dyDescent="0.25">
      <c r="A174" s="89">
        <v>2917</v>
      </c>
      <c r="B174" s="90" t="s">
        <v>319</v>
      </c>
      <c r="C174" s="90" t="s">
        <v>319</v>
      </c>
      <c r="D174" s="89">
        <v>30.43</v>
      </c>
      <c r="E174" s="90" t="s">
        <v>71</v>
      </c>
      <c r="F174" s="91">
        <v>12006.562235877525</v>
      </c>
      <c r="G174" s="91">
        <v>48.026248943510105</v>
      </c>
      <c r="H174" s="91">
        <v>0</v>
      </c>
      <c r="I174" s="91">
        <v>6995.5733048516322</v>
      </c>
      <c r="J174" s="91">
        <v>158.11921628135562</v>
      </c>
      <c r="K174" s="91">
        <v>493.06546711367491</v>
      </c>
      <c r="L174" s="91">
        <v>0</v>
      </c>
      <c r="M174" s="91">
        <v>4359.804247630861</v>
      </c>
      <c r="N174" s="91">
        <v>4247310.4500519298</v>
      </c>
      <c r="O174" s="87"/>
    </row>
    <row r="175" spans="1:15" ht="34.5" x14ac:dyDescent="0.25">
      <c r="A175" s="89">
        <v>2918</v>
      </c>
      <c r="B175" s="90" t="s">
        <v>320</v>
      </c>
      <c r="C175" s="90" t="s">
        <v>320</v>
      </c>
      <c r="D175" s="89">
        <v>33.83</v>
      </c>
      <c r="E175" s="90" t="s">
        <v>71</v>
      </c>
      <c r="F175" s="91">
        <v>14319.780131510804</v>
      </c>
      <c r="G175" s="91">
        <v>57.279120526043229</v>
      </c>
      <c r="H175" s="91">
        <v>0</v>
      </c>
      <c r="I175" s="91">
        <v>7253.9727778685592</v>
      </c>
      <c r="J175" s="91">
        <v>121.85334098746672</v>
      </c>
      <c r="K175" s="91">
        <v>1492.0742505828287</v>
      </c>
      <c r="L175" s="91">
        <v>0</v>
      </c>
      <c r="M175" s="91">
        <v>5451.8797620719524</v>
      </c>
      <c r="N175" s="91">
        <v>4809636.5086330231</v>
      </c>
      <c r="O175" s="87"/>
    </row>
    <row r="176" spans="1:15" ht="23.25" x14ac:dyDescent="0.25">
      <c r="A176" s="89">
        <v>2919</v>
      </c>
      <c r="B176" s="90" t="s">
        <v>321</v>
      </c>
      <c r="C176" s="90" t="s">
        <v>321</v>
      </c>
      <c r="D176" s="89">
        <v>43.08</v>
      </c>
      <c r="E176" s="90" t="s">
        <v>71</v>
      </c>
      <c r="F176" s="91">
        <v>14494.491867828738</v>
      </c>
      <c r="G176" s="91">
        <v>57.977967471314955</v>
      </c>
      <c r="H176" s="91">
        <v>0</v>
      </c>
      <c r="I176" s="91">
        <v>7253.9727778685592</v>
      </c>
      <c r="J176" s="91">
        <v>121.85334098746672</v>
      </c>
      <c r="K176" s="91">
        <v>1492.0742505828287</v>
      </c>
      <c r="L176" s="91">
        <v>0</v>
      </c>
      <c r="M176" s="91">
        <v>5626.5914983898838</v>
      </c>
      <c r="N176" s="91">
        <v>4801931.1772884838</v>
      </c>
      <c r="O176" s="87"/>
    </row>
    <row r="177" spans="1:15" ht="34.5" x14ac:dyDescent="0.25">
      <c r="A177" s="89">
        <v>2920</v>
      </c>
      <c r="B177" s="90" t="s">
        <v>322</v>
      </c>
      <c r="C177" s="90" t="s">
        <v>323</v>
      </c>
      <c r="D177" s="89">
        <v>1.81</v>
      </c>
      <c r="E177" s="90" t="s">
        <v>71</v>
      </c>
      <c r="F177" s="91">
        <v>1358.9224387177487</v>
      </c>
      <c r="G177" s="91">
        <v>5.435689754870995</v>
      </c>
      <c r="H177" s="91">
        <v>0</v>
      </c>
      <c r="I177" s="91">
        <v>718.06433081900036</v>
      </c>
      <c r="J177" s="91">
        <v>23.210160188088899</v>
      </c>
      <c r="K177" s="91">
        <v>0</v>
      </c>
      <c r="L177" s="91">
        <v>0</v>
      </c>
      <c r="M177" s="91">
        <v>617.64794771065942</v>
      </c>
      <c r="N177" s="91">
        <v>71584.622321424205</v>
      </c>
      <c r="O177" s="87"/>
    </row>
    <row r="178" spans="1:15" ht="23.25" x14ac:dyDescent="0.25">
      <c r="A178" s="89">
        <v>2921</v>
      </c>
      <c r="B178" s="90" t="s">
        <v>324</v>
      </c>
      <c r="C178" s="90" t="s">
        <v>324</v>
      </c>
      <c r="D178" s="89">
        <v>34.75</v>
      </c>
      <c r="E178" s="90" t="s">
        <v>71</v>
      </c>
      <c r="F178" s="91">
        <v>14494.491867828738</v>
      </c>
      <c r="G178" s="91">
        <v>57.977967471314955</v>
      </c>
      <c r="H178" s="91">
        <v>0</v>
      </c>
      <c r="I178" s="91">
        <v>7253.9727778685592</v>
      </c>
      <c r="J178" s="91">
        <v>121.85334098746672</v>
      </c>
      <c r="K178" s="91">
        <v>1492.0742505828287</v>
      </c>
      <c r="L178" s="91">
        <v>0</v>
      </c>
      <c r="M178" s="91">
        <v>5626.5914983898838</v>
      </c>
      <c r="N178" s="91">
        <v>4801931.1772884848</v>
      </c>
      <c r="O178" s="87"/>
    </row>
    <row r="179" spans="1:15" ht="23.25" x14ac:dyDescent="0.25">
      <c r="A179" s="89">
        <v>2922</v>
      </c>
      <c r="B179" s="90" t="s">
        <v>325</v>
      </c>
      <c r="C179" s="90" t="s">
        <v>325</v>
      </c>
      <c r="D179" s="89">
        <v>44.82</v>
      </c>
      <c r="E179" s="90" t="s">
        <v>71</v>
      </c>
      <c r="F179" s="91">
        <v>12839.397435214099</v>
      </c>
      <c r="G179" s="91">
        <v>51.35758974085639</v>
      </c>
      <c r="H179" s="91">
        <v>0</v>
      </c>
      <c r="I179" s="91">
        <v>7440.8233816223765</v>
      </c>
      <c r="J179" s="91">
        <v>322.42315587197015</v>
      </c>
      <c r="K179" s="91">
        <v>493.06546711367503</v>
      </c>
      <c r="L179" s="91">
        <v>0</v>
      </c>
      <c r="M179" s="91">
        <v>4583.0854306060755</v>
      </c>
      <c r="N179" s="91">
        <v>4608107.625524424</v>
      </c>
      <c r="O179" s="87"/>
    </row>
    <row r="180" spans="1:15" ht="23.25" x14ac:dyDescent="0.25">
      <c r="A180" s="89">
        <v>2923</v>
      </c>
      <c r="B180" s="90" t="s">
        <v>326</v>
      </c>
      <c r="C180" s="90" t="s">
        <v>326</v>
      </c>
      <c r="D180" s="89">
        <v>1.04</v>
      </c>
      <c r="E180" s="90" t="s">
        <v>55</v>
      </c>
      <c r="F180" s="91">
        <v>9726.7384836058445</v>
      </c>
      <c r="G180" s="91">
        <v>38.90695393442337</v>
      </c>
      <c r="H180" s="91">
        <v>0</v>
      </c>
      <c r="I180" s="91">
        <v>6928.9977799091521</v>
      </c>
      <c r="J180" s="91">
        <v>360.59277684924371</v>
      </c>
      <c r="K180" s="91">
        <v>1055.4542152314261</v>
      </c>
      <c r="L180" s="91">
        <v>0</v>
      </c>
      <c r="M180" s="91">
        <v>1381.6937116160209</v>
      </c>
      <c r="N180" s="91">
        <v>4236245.1533370633</v>
      </c>
      <c r="O180" s="87"/>
    </row>
    <row r="181" spans="1:15" ht="34.5" x14ac:dyDescent="0.25">
      <c r="A181" s="89">
        <v>2924</v>
      </c>
      <c r="B181" s="90" t="s">
        <v>327</v>
      </c>
      <c r="C181" s="90" t="s">
        <v>327</v>
      </c>
      <c r="D181" s="89">
        <v>5.62</v>
      </c>
      <c r="E181" s="90" t="s">
        <v>71</v>
      </c>
      <c r="F181" s="91">
        <v>1035.5754563398432</v>
      </c>
      <c r="G181" s="91">
        <v>4.1423018253593735</v>
      </c>
      <c r="H181" s="91">
        <v>0</v>
      </c>
      <c r="I181" s="91">
        <v>694.85417063091154</v>
      </c>
      <c r="J181" s="91">
        <v>0</v>
      </c>
      <c r="K181" s="91">
        <v>0</v>
      </c>
      <c r="L181" s="91">
        <v>0</v>
      </c>
      <c r="M181" s="91">
        <v>340.72128570893187</v>
      </c>
      <c r="N181" s="91">
        <v>53999.559338709209</v>
      </c>
      <c r="O181" s="87"/>
    </row>
    <row r="182" spans="1:15" ht="34.5" x14ac:dyDescent="0.25">
      <c r="A182" s="89">
        <v>2925</v>
      </c>
      <c r="B182" s="90" t="s">
        <v>328</v>
      </c>
      <c r="C182" s="90" t="s">
        <v>328</v>
      </c>
      <c r="D182" s="89">
        <v>2.5</v>
      </c>
      <c r="E182" s="90" t="s">
        <v>71</v>
      </c>
      <c r="F182" s="91">
        <v>15032.259618879711</v>
      </c>
      <c r="G182" s="91">
        <v>60.12903847551884</v>
      </c>
      <c r="H182" s="91">
        <v>0</v>
      </c>
      <c r="I182" s="91">
        <v>7348.1847749049612</v>
      </c>
      <c r="J182" s="91">
        <v>1407.7559003342185</v>
      </c>
      <c r="K182" s="91">
        <v>484.56317028380738</v>
      </c>
      <c r="L182" s="91">
        <v>0</v>
      </c>
      <c r="M182" s="91">
        <v>5791.7557733567228</v>
      </c>
      <c r="N182" s="91">
        <v>5811378.1477643847</v>
      </c>
      <c r="O182" s="87"/>
    </row>
    <row r="183" spans="1:15" ht="23.25" x14ac:dyDescent="0.25">
      <c r="A183" s="89">
        <v>3000</v>
      </c>
      <c r="B183" s="90" t="s">
        <v>329</v>
      </c>
      <c r="C183" s="90" t="s">
        <v>329</v>
      </c>
      <c r="D183" s="89">
        <v>7.31</v>
      </c>
      <c r="E183" s="90" t="s">
        <v>71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91">
        <v>0</v>
      </c>
      <c r="O183" s="87"/>
    </row>
    <row r="184" spans="1:15" ht="34.5" x14ac:dyDescent="0.25">
      <c r="A184" s="89">
        <v>3100</v>
      </c>
      <c r="B184" s="90" t="s">
        <v>330</v>
      </c>
      <c r="C184" s="90" t="s">
        <v>331</v>
      </c>
      <c r="D184" s="89">
        <v>4.68</v>
      </c>
      <c r="E184" s="90" t="s">
        <v>55</v>
      </c>
      <c r="F184" s="91">
        <v>424.07665893586432</v>
      </c>
      <c r="G184" s="91">
        <v>1.6963066357434573</v>
      </c>
      <c r="H184" s="91">
        <v>0</v>
      </c>
      <c r="I184" s="91">
        <v>424.07665893586432</v>
      </c>
      <c r="J184" s="91">
        <v>0</v>
      </c>
      <c r="K184" s="91">
        <v>0</v>
      </c>
      <c r="L184" s="91">
        <v>0</v>
      </c>
      <c r="M184" s="91">
        <v>0</v>
      </c>
      <c r="N184" s="91">
        <v>356281.71971337113</v>
      </c>
      <c r="O184" s="87"/>
    </row>
    <row r="185" spans="1:15" ht="23.25" x14ac:dyDescent="0.25">
      <c r="A185" s="89">
        <v>3199</v>
      </c>
      <c r="B185" s="90" t="s">
        <v>332</v>
      </c>
      <c r="C185" s="90" t="s">
        <v>332</v>
      </c>
      <c r="D185" s="89">
        <v>2.87</v>
      </c>
      <c r="E185" s="90" t="s">
        <v>71</v>
      </c>
      <c r="F185" s="91">
        <v>9726.7384836058445</v>
      </c>
      <c r="G185" s="91">
        <v>38.90695393442337</v>
      </c>
      <c r="H185" s="91">
        <v>0</v>
      </c>
      <c r="I185" s="91">
        <v>6928.9977799091521</v>
      </c>
      <c r="J185" s="91">
        <v>360.59277684924371</v>
      </c>
      <c r="K185" s="91">
        <v>1055.4542152314259</v>
      </c>
      <c r="L185" s="91">
        <v>0</v>
      </c>
      <c r="M185" s="91">
        <v>1381.6937116160211</v>
      </c>
      <c r="N185" s="91">
        <v>4235952.7432983648</v>
      </c>
      <c r="O185" s="87"/>
    </row>
    <row r="186" spans="1:15" ht="34.5" x14ac:dyDescent="0.25">
      <c r="A186" s="89">
        <v>3200</v>
      </c>
      <c r="B186" s="90" t="s">
        <v>333</v>
      </c>
      <c r="C186" s="90" t="s">
        <v>333</v>
      </c>
      <c r="D186" s="89">
        <v>23.14</v>
      </c>
      <c r="E186" s="90" t="s">
        <v>71</v>
      </c>
      <c r="F186" s="91">
        <v>2423.5129811793049</v>
      </c>
      <c r="G186" s="91">
        <v>9.6940519247172183</v>
      </c>
      <c r="H186" s="91">
        <v>0</v>
      </c>
      <c r="I186" s="91">
        <v>1372.7709471388937</v>
      </c>
      <c r="J186" s="91">
        <v>1043.0065734522448</v>
      </c>
      <c r="K186" s="91">
        <v>0</v>
      </c>
      <c r="L186" s="91">
        <v>0</v>
      </c>
      <c r="M186" s="91">
        <v>7.7354605881658971</v>
      </c>
      <c r="N186" s="91">
        <v>481855.64507529757</v>
      </c>
      <c r="O186" s="87"/>
    </row>
    <row r="187" spans="1:15" ht="34.5" x14ac:dyDescent="0.25">
      <c r="A187" s="89">
        <v>3201</v>
      </c>
      <c r="B187" s="90" t="s">
        <v>334</v>
      </c>
      <c r="C187" s="90" t="s">
        <v>334</v>
      </c>
      <c r="D187" s="89">
        <v>9.59</v>
      </c>
      <c r="E187" s="90" t="s">
        <v>71</v>
      </c>
      <c r="F187" s="91">
        <v>243.2997049740834</v>
      </c>
      <c r="G187" s="91">
        <v>0.97319881989633361</v>
      </c>
      <c r="H187" s="91">
        <v>0</v>
      </c>
      <c r="I187" s="91">
        <v>235.5642443859175</v>
      </c>
      <c r="J187" s="91">
        <v>0</v>
      </c>
      <c r="K187" s="91">
        <v>0</v>
      </c>
      <c r="L187" s="91">
        <v>0</v>
      </c>
      <c r="M187" s="91">
        <v>7.7354605881658971</v>
      </c>
      <c r="N187" s="91">
        <v>25676.57589758448</v>
      </c>
      <c r="O187" s="87"/>
    </row>
    <row r="188" spans="1:15" ht="34.5" x14ac:dyDescent="0.25">
      <c r="A188" s="89">
        <v>3202</v>
      </c>
      <c r="B188" s="90" t="s">
        <v>335</v>
      </c>
      <c r="C188" s="90" t="s">
        <v>336</v>
      </c>
      <c r="D188" s="89">
        <v>22.62</v>
      </c>
      <c r="E188" s="90" t="s">
        <v>55</v>
      </c>
      <c r="F188" s="91">
        <v>243.2997049740834</v>
      </c>
      <c r="G188" s="91">
        <v>0.97319881989633361</v>
      </c>
      <c r="H188" s="91">
        <v>0</v>
      </c>
      <c r="I188" s="91">
        <v>235.5642443859175</v>
      </c>
      <c r="J188" s="91">
        <v>0</v>
      </c>
      <c r="K188" s="91">
        <v>0</v>
      </c>
      <c r="L188" s="91">
        <v>0</v>
      </c>
      <c r="M188" s="91">
        <v>7.7354605881658971</v>
      </c>
      <c r="N188" s="91">
        <v>25676.57589758448</v>
      </c>
      <c r="O188" s="87"/>
    </row>
    <row r="189" spans="1:15" ht="34.5" x14ac:dyDescent="0.25">
      <c r="A189" s="89">
        <v>3300</v>
      </c>
      <c r="B189" s="90" t="s">
        <v>337</v>
      </c>
      <c r="C189" s="90" t="s">
        <v>338</v>
      </c>
      <c r="D189" s="89">
        <v>13.16</v>
      </c>
      <c r="E189" s="90" t="s">
        <v>55</v>
      </c>
      <c r="F189" s="91">
        <v>904.99384228826625</v>
      </c>
      <c r="G189" s="91">
        <v>3.6199753691530652</v>
      </c>
      <c r="H189" s="91">
        <v>0</v>
      </c>
      <c r="I189" s="91">
        <v>904.99384228826625</v>
      </c>
      <c r="J189" s="91">
        <v>0</v>
      </c>
      <c r="K189" s="91">
        <v>0</v>
      </c>
      <c r="L189" s="91">
        <v>0</v>
      </c>
      <c r="M189" s="91">
        <v>0</v>
      </c>
      <c r="N189" s="91">
        <v>447066.95809040352</v>
      </c>
      <c r="O189" s="87">
        <v>1</v>
      </c>
    </row>
    <row r="190" spans="1:15" ht="34.5" x14ac:dyDescent="0.25">
      <c r="A190" s="89">
        <v>3301</v>
      </c>
      <c r="B190" s="90" t="s">
        <v>339</v>
      </c>
      <c r="C190" s="90" t="s">
        <v>340</v>
      </c>
      <c r="D190" s="89">
        <v>24.8</v>
      </c>
      <c r="E190" s="90" t="s">
        <v>55</v>
      </c>
      <c r="F190" s="91">
        <v>1874.3142037416274</v>
      </c>
      <c r="G190" s="91">
        <v>7.4972568149665104</v>
      </c>
      <c r="H190" s="91">
        <v>0</v>
      </c>
      <c r="I190" s="91">
        <v>993.47084998442483</v>
      </c>
      <c r="J190" s="91">
        <v>768.84403792837543</v>
      </c>
      <c r="K190" s="91">
        <v>94.600782090498825</v>
      </c>
      <c r="L190" s="91">
        <v>0</v>
      </c>
      <c r="M190" s="91">
        <v>17.398533738328439</v>
      </c>
      <c r="N190" s="91">
        <v>767557.56052191288</v>
      </c>
      <c r="O190" s="87">
        <v>1</v>
      </c>
    </row>
    <row r="191" spans="1:15" ht="34.5" x14ac:dyDescent="0.25">
      <c r="A191" s="89">
        <v>3302</v>
      </c>
      <c r="B191" s="90" t="s">
        <v>341</v>
      </c>
      <c r="C191" s="90" t="s">
        <v>341</v>
      </c>
      <c r="D191" s="89">
        <v>6.42</v>
      </c>
      <c r="E191" s="90" t="s">
        <v>71</v>
      </c>
      <c r="F191" s="91">
        <v>5045.7726227877511</v>
      </c>
      <c r="G191" s="91">
        <v>20.183090491151003</v>
      </c>
      <c r="H191" s="91">
        <v>0</v>
      </c>
      <c r="I191" s="91">
        <v>1262.7934660590388</v>
      </c>
      <c r="J191" s="91">
        <v>779.89978746575025</v>
      </c>
      <c r="K191" s="91">
        <v>1582.5693227072948</v>
      </c>
      <c r="L191" s="91">
        <v>0</v>
      </c>
      <c r="M191" s="91">
        <v>1420.510046555667</v>
      </c>
      <c r="N191" s="91">
        <v>2407199.4923048737</v>
      </c>
      <c r="O191" s="87"/>
    </row>
    <row r="192" spans="1:15" ht="23.25" x14ac:dyDescent="0.25">
      <c r="A192" s="89">
        <v>3303</v>
      </c>
      <c r="B192" s="90" t="s">
        <v>342</v>
      </c>
      <c r="C192" s="90" t="s">
        <v>342</v>
      </c>
      <c r="D192" s="89">
        <v>5.18</v>
      </c>
      <c r="E192" s="90" t="s">
        <v>55</v>
      </c>
      <c r="F192" s="91">
        <v>5185.9420843203989</v>
      </c>
      <c r="G192" s="91">
        <v>20.743768337281594</v>
      </c>
      <c r="H192" s="91">
        <v>0</v>
      </c>
      <c r="I192" s="91">
        <v>1298.6706228476833</v>
      </c>
      <c r="J192" s="91">
        <v>779.89978746575025</v>
      </c>
      <c r="K192" s="91">
        <v>1631.6819844452352</v>
      </c>
      <c r="L192" s="91">
        <v>0</v>
      </c>
      <c r="M192" s="91">
        <v>1475.6896895617306</v>
      </c>
      <c r="N192" s="91">
        <v>2071843.464087218</v>
      </c>
      <c r="O192" s="87"/>
    </row>
    <row r="193" spans="1:15" ht="23.25" x14ac:dyDescent="0.25">
      <c r="A193" s="89">
        <v>3304</v>
      </c>
      <c r="B193" s="90" t="s">
        <v>343</v>
      </c>
      <c r="C193" s="90" t="s">
        <v>344</v>
      </c>
      <c r="D193" s="89">
        <v>23.76</v>
      </c>
      <c r="E193" s="90" t="s">
        <v>55</v>
      </c>
      <c r="F193" s="91">
        <v>3687.2089819200696</v>
      </c>
      <c r="G193" s="91">
        <v>14.748835927680279</v>
      </c>
      <c r="H193" s="91">
        <v>0</v>
      </c>
      <c r="I193" s="91">
        <v>501.05367827923169</v>
      </c>
      <c r="J193" s="91">
        <v>720.89572677499586</v>
      </c>
      <c r="K193" s="91">
        <v>1272.8550102169988</v>
      </c>
      <c r="L193" s="91">
        <v>0</v>
      </c>
      <c r="M193" s="91">
        <v>1192.4045666488432</v>
      </c>
      <c r="N193" s="91">
        <v>1332072.1516098762</v>
      </c>
      <c r="O193" s="87"/>
    </row>
    <row r="194" spans="1:15" ht="34.5" x14ac:dyDescent="0.25">
      <c r="A194" s="89">
        <v>3305</v>
      </c>
      <c r="B194" s="90" t="s">
        <v>345</v>
      </c>
      <c r="C194" s="90" t="s">
        <v>345</v>
      </c>
      <c r="D194" s="89">
        <v>6.59</v>
      </c>
      <c r="E194" s="90" t="s">
        <v>55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91">
        <v>0</v>
      </c>
      <c r="O194" s="87"/>
    </row>
    <row r="195" spans="1:15" ht="23.25" x14ac:dyDescent="0.25">
      <c r="A195" s="89">
        <v>3306</v>
      </c>
      <c r="B195" s="90" t="s">
        <v>346</v>
      </c>
      <c r="C195" s="90" t="s">
        <v>346</v>
      </c>
      <c r="D195" s="89">
        <v>17.309999999999999</v>
      </c>
      <c r="E195" s="90" t="s">
        <v>71</v>
      </c>
      <c r="F195" s="91">
        <v>1779.7134216511288</v>
      </c>
      <c r="G195" s="91">
        <v>7.1188536866045151</v>
      </c>
      <c r="H195" s="91">
        <v>0</v>
      </c>
      <c r="I195" s="91">
        <v>993.47084998442483</v>
      </c>
      <c r="J195" s="91">
        <v>768.84403792837543</v>
      </c>
      <c r="K195" s="91">
        <v>0</v>
      </c>
      <c r="L195" s="91">
        <v>0</v>
      </c>
      <c r="M195" s="91">
        <v>17.398533738328439</v>
      </c>
      <c r="N195" s="91">
        <v>709472.6803183466</v>
      </c>
      <c r="O195" s="87">
        <v>1</v>
      </c>
    </row>
    <row r="196" spans="1:15" ht="23.25" x14ac:dyDescent="0.25">
      <c r="A196" s="89">
        <v>3307</v>
      </c>
      <c r="B196" s="90" t="s">
        <v>347</v>
      </c>
      <c r="C196" s="90" t="s">
        <v>348</v>
      </c>
      <c r="D196" s="89">
        <v>16.309999999999999</v>
      </c>
      <c r="E196" s="90" t="s">
        <v>55</v>
      </c>
      <c r="F196" s="91">
        <v>1779.7134216511288</v>
      </c>
      <c r="G196" s="91">
        <v>7.1188536866045151</v>
      </c>
      <c r="H196" s="91">
        <v>0</v>
      </c>
      <c r="I196" s="91">
        <v>993.47084998442483</v>
      </c>
      <c r="J196" s="91">
        <v>768.84403792837543</v>
      </c>
      <c r="K196" s="91">
        <v>0</v>
      </c>
      <c r="L196" s="91">
        <v>0</v>
      </c>
      <c r="M196" s="91">
        <v>17.398533738328439</v>
      </c>
      <c r="N196" s="91">
        <v>312249.33336259727</v>
      </c>
      <c r="O196" s="87"/>
    </row>
    <row r="197" spans="1:15" ht="23.25" x14ac:dyDescent="0.25">
      <c r="A197" s="89">
        <v>3308</v>
      </c>
      <c r="B197" s="90" t="s">
        <v>349</v>
      </c>
      <c r="C197" s="90" t="s">
        <v>349</v>
      </c>
      <c r="D197" s="89">
        <v>7.07</v>
      </c>
      <c r="E197" s="90" t="s">
        <v>71</v>
      </c>
      <c r="F197" s="91">
        <v>1779.7134216511288</v>
      </c>
      <c r="G197" s="91">
        <v>7.1188536866045151</v>
      </c>
      <c r="H197" s="91">
        <v>0</v>
      </c>
      <c r="I197" s="91">
        <v>993.47084998442483</v>
      </c>
      <c r="J197" s="91">
        <v>768.84403792837543</v>
      </c>
      <c r="K197" s="91">
        <v>0</v>
      </c>
      <c r="L197" s="91">
        <v>0</v>
      </c>
      <c r="M197" s="91">
        <v>17.398533738328439</v>
      </c>
      <c r="N197" s="91">
        <v>312249.33336259727</v>
      </c>
      <c r="O197" s="87"/>
    </row>
    <row r="198" spans="1:15" ht="23.25" x14ac:dyDescent="0.25">
      <c r="A198" s="89">
        <v>3400</v>
      </c>
      <c r="B198" s="90" t="s">
        <v>350</v>
      </c>
      <c r="C198" s="90" t="s">
        <v>350</v>
      </c>
      <c r="D198" s="89">
        <v>28.73</v>
      </c>
      <c r="E198" s="90" t="s">
        <v>55</v>
      </c>
      <c r="F198" s="91">
        <v>0</v>
      </c>
      <c r="G198" s="91">
        <v>0</v>
      </c>
      <c r="H198" s="91">
        <v>0</v>
      </c>
      <c r="I198" s="91">
        <v>0</v>
      </c>
      <c r="J198" s="91">
        <v>0</v>
      </c>
      <c r="K198" s="91">
        <v>0</v>
      </c>
      <c r="L198" s="91">
        <v>0</v>
      </c>
      <c r="M198" s="91">
        <v>0</v>
      </c>
      <c r="N198" s="91">
        <v>0</v>
      </c>
      <c r="O198" s="87"/>
    </row>
    <row r="199" spans="1:15" ht="23.25" x14ac:dyDescent="0.25">
      <c r="A199" s="89">
        <v>3401</v>
      </c>
      <c r="B199" s="90" t="s">
        <v>351</v>
      </c>
      <c r="C199" s="90" t="s">
        <v>352</v>
      </c>
      <c r="D199" s="89">
        <v>39.020000000000003</v>
      </c>
      <c r="E199" s="90" t="s">
        <v>55</v>
      </c>
      <c r="F199" s="91">
        <v>387.58512256582947</v>
      </c>
      <c r="G199" s="91">
        <v>1.5503404902633178</v>
      </c>
      <c r="H199" s="91">
        <v>0</v>
      </c>
      <c r="I199" s="91">
        <v>0</v>
      </c>
      <c r="J199" s="91">
        <v>164.30393959061456</v>
      </c>
      <c r="K199" s="91">
        <v>0</v>
      </c>
      <c r="L199" s="91">
        <v>0</v>
      </c>
      <c r="M199" s="91">
        <v>223.28118297521493</v>
      </c>
      <c r="N199" s="91">
        <v>13273.575288458302</v>
      </c>
      <c r="O199" s="87"/>
    </row>
    <row r="200" spans="1:15" ht="23.25" x14ac:dyDescent="0.25">
      <c r="A200" s="89">
        <v>3402</v>
      </c>
      <c r="B200" s="90" t="s">
        <v>353</v>
      </c>
      <c r="C200" s="90" t="s">
        <v>354</v>
      </c>
      <c r="D200" s="89">
        <v>53.98</v>
      </c>
      <c r="E200" s="90" t="s">
        <v>55</v>
      </c>
      <c r="F200" s="91">
        <v>0</v>
      </c>
      <c r="G200" s="91">
        <v>0</v>
      </c>
      <c r="H200" s="91">
        <v>0</v>
      </c>
      <c r="I200" s="91">
        <v>0</v>
      </c>
      <c r="J200" s="91">
        <v>0</v>
      </c>
      <c r="K200" s="91">
        <v>0</v>
      </c>
      <c r="L200" s="91">
        <v>0</v>
      </c>
      <c r="M200" s="91">
        <v>0</v>
      </c>
      <c r="N200" s="91">
        <v>0</v>
      </c>
      <c r="O200" s="87"/>
    </row>
    <row r="201" spans="1:15" ht="45.75" x14ac:dyDescent="0.25">
      <c r="A201" s="89">
        <v>3500</v>
      </c>
      <c r="B201" s="90" t="s">
        <v>355</v>
      </c>
      <c r="C201" s="90" t="s">
        <v>356</v>
      </c>
      <c r="D201" s="89">
        <v>69.37</v>
      </c>
      <c r="E201" s="90" t="s">
        <v>55</v>
      </c>
      <c r="F201" s="91">
        <v>3427.7389982261393</v>
      </c>
      <c r="G201" s="91">
        <v>13.710955992904557</v>
      </c>
      <c r="H201" s="91">
        <v>0</v>
      </c>
      <c r="I201" s="91">
        <v>1235.1178056450651</v>
      </c>
      <c r="J201" s="91">
        <v>50.772225411444467</v>
      </c>
      <c r="K201" s="91">
        <v>710.11175022901386</v>
      </c>
      <c r="L201" s="91">
        <v>0</v>
      </c>
      <c r="M201" s="91">
        <v>1431.737216940616</v>
      </c>
      <c r="N201" s="91">
        <v>1262746.9325353496</v>
      </c>
      <c r="O201" s="87"/>
    </row>
    <row r="202" spans="1:15" ht="34.5" x14ac:dyDescent="0.25">
      <c r="A202" s="89">
        <v>3501</v>
      </c>
      <c r="B202" s="90" t="s">
        <v>357</v>
      </c>
      <c r="C202" s="90" t="s">
        <v>358</v>
      </c>
      <c r="D202" s="89">
        <v>27.27</v>
      </c>
      <c r="E202" s="90" t="s">
        <v>55</v>
      </c>
      <c r="F202" s="91">
        <v>3079.0482299884884</v>
      </c>
      <c r="G202" s="91">
        <v>12.316192919953956</v>
      </c>
      <c r="H202" s="91">
        <v>0</v>
      </c>
      <c r="I202" s="91">
        <v>615.25667675072361</v>
      </c>
      <c r="J202" s="91">
        <v>1116.2019025696236</v>
      </c>
      <c r="K202" s="91">
        <v>701.60945339914622</v>
      </c>
      <c r="L202" s="91">
        <v>0</v>
      </c>
      <c r="M202" s="91">
        <v>645.98019726899497</v>
      </c>
      <c r="N202" s="91">
        <v>835567.31530097616</v>
      </c>
      <c r="O202" s="87"/>
    </row>
    <row r="203" spans="1:15" ht="34.5" x14ac:dyDescent="0.25">
      <c r="A203" s="89">
        <v>3502</v>
      </c>
      <c r="B203" s="90" t="s">
        <v>359</v>
      </c>
      <c r="C203" s="90" t="s">
        <v>360</v>
      </c>
      <c r="D203" s="89">
        <v>15.68</v>
      </c>
      <c r="E203" s="90" t="s">
        <v>55</v>
      </c>
      <c r="F203" s="91">
        <v>3482.6503554087303</v>
      </c>
      <c r="G203" s="91">
        <v>13.93060142163492</v>
      </c>
      <c r="H203" s="91">
        <v>0</v>
      </c>
      <c r="I203" s="91">
        <v>882.61349778846488</v>
      </c>
      <c r="J203" s="91">
        <v>50.772225411444467</v>
      </c>
      <c r="K203" s="91">
        <v>710.11175022901386</v>
      </c>
      <c r="L203" s="91">
        <v>0</v>
      </c>
      <c r="M203" s="91">
        <v>1839.1528819798068</v>
      </c>
      <c r="N203" s="91">
        <v>1167295.2858374282</v>
      </c>
      <c r="O203" s="87"/>
    </row>
    <row r="204" spans="1:15" ht="34.5" x14ac:dyDescent="0.25">
      <c r="A204" s="89">
        <v>3600</v>
      </c>
      <c r="B204" s="90" t="s">
        <v>361</v>
      </c>
      <c r="C204" s="90" t="s">
        <v>362</v>
      </c>
      <c r="D204" s="89">
        <v>22.37</v>
      </c>
      <c r="E204" s="90" t="s">
        <v>55</v>
      </c>
      <c r="F204" s="91">
        <v>1558.0151497682891</v>
      </c>
      <c r="G204" s="91">
        <v>6.2320605990731561</v>
      </c>
      <c r="H204" s="91">
        <v>0</v>
      </c>
      <c r="I204" s="91">
        <v>399.65489664769592</v>
      </c>
      <c r="J204" s="91">
        <v>830.41451825427157</v>
      </c>
      <c r="K204" s="91">
        <v>327.94573486632163</v>
      </c>
      <c r="L204" s="91">
        <v>0</v>
      </c>
      <c r="M204" s="91">
        <v>0</v>
      </c>
      <c r="N204" s="91">
        <v>619025.58588269271</v>
      </c>
      <c r="O204" s="87"/>
    </row>
    <row r="205" spans="1:15" ht="34.5" x14ac:dyDescent="0.25">
      <c r="A205" s="89">
        <v>3601</v>
      </c>
      <c r="B205" s="90" t="s">
        <v>363</v>
      </c>
      <c r="C205" s="90" t="s">
        <v>363</v>
      </c>
      <c r="D205" s="89">
        <v>3.67</v>
      </c>
      <c r="E205" s="90" t="s">
        <v>55</v>
      </c>
      <c r="F205" s="91">
        <v>108.64878111997129</v>
      </c>
      <c r="G205" s="91">
        <v>0.43459512447988513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108.64878111997129</v>
      </c>
      <c r="N205" s="91">
        <v>59431.738623064826</v>
      </c>
      <c r="O205" s="87"/>
    </row>
    <row r="206" spans="1:15" ht="34.5" x14ac:dyDescent="0.25">
      <c r="A206" s="89">
        <v>3602</v>
      </c>
      <c r="B206" s="90" t="s">
        <v>364</v>
      </c>
      <c r="C206" s="90" t="s">
        <v>365</v>
      </c>
      <c r="D206" s="89">
        <v>37.22</v>
      </c>
      <c r="E206" s="90" t="s">
        <v>55</v>
      </c>
      <c r="F206" s="91">
        <v>108.64878111997129</v>
      </c>
      <c r="G206" s="91">
        <v>0.43459512447988513</v>
      </c>
      <c r="H206" s="91">
        <v>0</v>
      </c>
      <c r="I206" s="91">
        <v>0</v>
      </c>
      <c r="J206" s="91">
        <v>0</v>
      </c>
      <c r="K206" s="91">
        <v>0</v>
      </c>
      <c r="L206" s="91">
        <v>0</v>
      </c>
      <c r="M206" s="91">
        <v>108.64878111997129</v>
      </c>
      <c r="N206" s="91">
        <v>59431.738623064826</v>
      </c>
      <c r="O206" s="87"/>
    </row>
    <row r="207" spans="1:15" ht="23.25" x14ac:dyDescent="0.25">
      <c r="A207" s="89">
        <v>3603</v>
      </c>
      <c r="B207" s="90" t="s">
        <v>366</v>
      </c>
      <c r="C207" s="90" t="s">
        <v>367</v>
      </c>
      <c r="D207" s="89">
        <v>26.91</v>
      </c>
      <c r="E207" s="90" t="s">
        <v>55</v>
      </c>
      <c r="F207" s="91">
        <v>108.64878111997129</v>
      </c>
      <c r="G207" s="91">
        <v>0.43459512447988513</v>
      </c>
      <c r="H207" s="91">
        <v>0</v>
      </c>
      <c r="I207" s="91">
        <v>0</v>
      </c>
      <c r="J207" s="91">
        <v>0</v>
      </c>
      <c r="K207" s="91">
        <v>0</v>
      </c>
      <c r="L207" s="91">
        <v>0</v>
      </c>
      <c r="M207" s="91">
        <v>108.64878111997129</v>
      </c>
      <c r="N207" s="91">
        <v>59311.277450263653</v>
      </c>
      <c r="O207" s="87"/>
    </row>
    <row r="208" spans="1:15" ht="34.5" x14ac:dyDescent="0.25">
      <c r="A208" s="89">
        <v>3604</v>
      </c>
      <c r="B208" s="90" t="s">
        <v>368</v>
      </c>
      <c r="C208" s="90" t="s">
        <v>369</v>
      </c>
      <c r="D208" s="89">
        <v>42.62</v>
      </c>
      <c r="E208" s="90" t="s">
        <v>55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91">
        <v>0</v>
      </c>
      <c r="N208" s="91">
        <v>0</v>
      </c>
      <c r="O208" s="87"/>
    </row>
    <row r="209" spans="1:15" ht="34.5" x14ac:dyDescent="0.25">
      <c r="A209" s="89">
        <v>3700</v>
      </c>
      <c r="B209" s="90" t="s">
        <v>370</v>
      </c>
      <c r="C209" s="90" t="s">
        <v>371</v>
      </c>
      <c r="D209" s="89">
        <v>84.39</v>
      </c>
      <c r="E209" s="90" t="s">
        <v>55</v>
      </c>
      <c r="F209" s="91">
        <v>0</v>
      </c>
      <c r="G209" s="91">
        <v>0</v>
      </c>
      <c r="H209" s="91">
        <v>0</v>
      </c>
      <c r="I209" s="91">
        <v>0</v>
      </c>
      <c r="J209" s="91">
        <v>0</v>
      </c>
      <c r="K209" s="91">
        <v>0</v>
      </c>
      <c r="L209" s="91">
        <v>0</v>
      </c>
      <c r="M209" s="91">
        <v>0</v>
      </c>
      <c r="N209" s="91">
        <v>0</v>
      </c>
      <c r="O209" s="87"/>
    </row>
    <row r="210" spans="1:15" ht="34.5" x14ac:dyDescent="0.25">
      <c r="A210" s="89">
        <v>3800</v>
      </c>
      <c r="B210" s="90" t="s">
        <v>372</v>
      </c>
      <c r="C210" s="90" t="s">
        <v>372</v>
      </c>
      <c r="D210" s="89">
        <v>2.48</v>
      </c>
      <c r="E210" s="90" t="s">
        <v>71</v>
      </c>
      <c r="F210" s="91">
        <v>30195.445478470647</v>
      </c>
      <c r="G210" s="91">
        <v>120.78178191388258</v>
      </c>
      <c r="H210" s="91">
        <v>0</v>
      </c>
      <c r="I210" s="91">
        <v>13196.550778888886</v>
      </c>
      <c r="J210" s="91">
        <v>7167.2460463119523</v>
      </c>
      <c r="K210" s="91">
        <v>2032.5322006908461</v>
      </c>
      <c r="L210" s="91">
        <v>0</v>
      </c>
      <c r="M210" s="91">
        <v>7799.1164525789591</v>
      </c>
      <c r="N210" s="91">
        <v>10551227.411344474</v>
      </c>
      <c r="O210" s="87"/>
    </row>
    <row r="211" spans="1:15" ht="45.75" x14ac:dyDescent="0.25">
      <c r="A211" s="89">
        <v>3801</v>
      </c>
      <c r="B211" s="90" t="s">
        <v>373</v>
      </c>
      <c r="C211" s="90" t="s">
        <v>373</v>
      </c>
      <c r="D211" s="89">
        <v>3.78</v>
      </c>
      <c r="E211" s="90" t="s">
        <v>71</v>
      </c>
      <c r="F211" s="91">
        <v>18122.60101850739</v>
      </c>
      <c r="G211" s="91">
        <v>72.49040407402957</v>
      </c>
      <c r="H211" s="91">
        <v>0</v>
      </c>
      <c r="I211" s="91">
        <v>4282.4902508520936</v>
      </c>
      <c r="J211" s="91">
        <v>3672.5739207223023</v>
      </c>
      <c r="K211" s="91">
        <v>2746.4999409575676</v>
      </c>
      <c r="L211" s="91">
        <v>0</v>
      </c>
      <c r="M211" s="91">
        <v>7421.0369059754312</v>
      </c>
      <c r="N211" s="91">
        <v>6967818.988065687</v>
      </c>
      <c r="O211" s="87"/>
    </row>
    <row r="212" spans="1:15" ht="34.5" x14ac:dyDescent="0.25">
      <c r="A212" s="89">
        <v>3802</v>
      </c>
      <c r="B212" s="90" t="s">
        <v>374</v>
      </c>
      <c r="C212" s="90" t="s">
        <v>374</v>
      </c>
      <c r="D212" s="89">
        <v>4.9800000000000004</v>
      </c>
      <c r="E212" s="90" t="s">
        <v>55</v>
      </c>
      <c r="F212" s="91">
        <v>18122.60101850739</v>
      </c>
      <c r="G212" s="91">
        <v>72.49040407402957</v>
      </c>
      <c r="H212" s="91">
        <v>0</v>
      </c>
      <c r="I212" s="91">
        <v>4282.4902508520927</v>
      </c>
      <c r="J212" s="91">
        <v>3672.5739207223023</v>
      </c>
      <c r="K212" s="91">
        <v>2746.4999409575676</v>
      </c>
      <c r="L212" s="91">
        <v>0</v>
      </c>
      <c r="M212" s="91">
        <v>7421.0369059754312</v>
      </c>
      <c r="N212" s="91">
        <v>6967818.988065687</v>
      </c>
      <c r="O212" s="87"/>
    </row>
    <row r="213" spans="1:15" ht="45.75" x14ac:dyDescent="0.25">
      <c r="A213" s="89">
        <v>3900</v>
      </c>
      <c r="B213" s="90" t="s">
        <v>375</v>
      </c>
      <c r="C213" s="90" t="s">
        <v>376</v>
      </c>
      <c r="D213" s="89">
        <v>43.39</v>
      </c>
      <c r="E213" s="90" t="s">
        <v>55</v>
      </c>
      <c r="F213" s="91">
        <v>1374.6369670969202</v>
      </c>
      <c r="G213" s="91">
        <v>5.4985478683876812</v>
      </c>
      <c r="H213" s="91">
        <v>0</v>
      </c>
      <c r="I213" s="91">
        <v>26.111430211600016</v>
      </c>
      <c r="J213" s="91">
        <v>1348.5255368853202</v>
      </c>
      <c r="K213" s="91">
        <v>0</v>
      </c>
      <c r="L213" s="91">
        <v>0</v>
      </c>
      <c r="M213" s="91">
        <v>0</v>
      </c>
      <c r="N213" s="91">
        <v>382533.58530495135</v>
      </c>
      <c r="O213" s="87"/>
    </row>
    <row r="214" spans="1:15" ht="45.75" x14ac:dyDescent="0.25">
      <c r="A214" s="89">
        <v>3901</v>
      </c>
      <c r="B214" s="90" t="s">
        <v>377</v>
      </c>
      <c r="C214" s="90" t="s">
        <v>378</v>
      </c>
      <c r="D214" s="89">
        <v>40.82</v>
      </c>
      <c r="E214" s="90" t="s">
        <v>55</v>
      </c>
      <c r="F214" s="91">
        <v>0</v>
      </c>
      <c r="G214" s="91">
        <v>0</v>
      </c>
      <c r="H214" s="91">
        <v>0</v>
      </c>
      <c r="I214" s="91">
        <v>0</v>
      </c>
      <c r="J214" s="91">
        <v>0</v>
      </c>
      <c r="K214" s="91">
        <v>0</v>
      </c>
      <c r="L214" s="91">
        <v>0</v>
      </c>
      <c r="M214" s="91">
        <v>0</v>
      </c>
      <c r="N214" s="91">
        <v>0</v>
      </c>
      <c r="O214" s="87"/>
    </row>
    <row r="215" spans="1:15" ht="34.5" x14ac:dyDescent="0.25">
      <c r="A215" s="89">
        <v>3902</v>
      </c>
      <c r="B215" s="90" t="s">
        <v>379</v>
      </c>
      <c r="C215" s="90" t="s">
        <v>379</v>
      </c>
      <c r="D215" s="89">
        <v>20.84</v>
      </c>
      <c r="E215" s="90" t="s">
        <v>55</v>
      </c>
      <c r="F215" s="91">
        <v>396.1336255600703</v>
      </c>
      <c r="G215" s="91">
        <v>1.5845345022402813</v>
      </c>
      <c r="H215" s="91">
        <v>0</v>
      </c>
      <c r="I215" s="91">
        <v>0</v>
      </c>
      <c r="J215" s="91">
        <v>224.84842682211118</v>
      </c>
      <c r="K215" s="91">
        <v>0</v>
      </c>
      <c r="L215" s="91">
        <v>0</v>
      </c>
      <c r="M215" s="91">
        <v>171.28519873795915</v>
      </c>
      <c r="N215" s="91">
        <v>29840.599670097032</v>
      </c>
      <c r="O215" s="87"/>
    </row>
    <row r="216" spans="1:15" ht="23.25" x14ac:dyDescent="0.25">
      <c r="A216" s="89">
        <v>3903</v>
      </c>
      <c r="B216" s="90" t="s">
        <v>380</v>
      </c>
      <c r="C216" s="90" t="s">
        <v>381</v>
      </c>
      <c r="D216" s="89">
        <v>70.28</v>
      </c>
      <c r="E216" s="90" t="s">
        <v>55</v>
      </c>
      <c r="F216" s="91">
        <v>0</v>
      </c>
      <c r="G216" s="91">
        <v>0</v>
      </c>
      <c r="H216" s="91">
        <v>0</v>
      </c>
      <c r="I216" s="91">
        <v>0</v>
      </c>
      <c r="J216" s="91">
        <v>0</v>
      </c>
      <c r="K216" s="91">
        <v>0</v>
      </c>
      <c r="L216" s="91">
        <v>0</v>
      </c>
      <c r="M216" s="91">
        <v>0</v>
      </c>
      <c r="N216" s="91">
        <v>0</v>
      </c>
      <c r="O216" s="87"/>
    </row>
    <row r="217" spans="1:15" ht="23.25" x14ac:dyDescent="0.25">
      <c r="A217" s="89">
        <v>3904</v>
      </c>
      <c r="B217" s="90" t="s">
        <v>382</v>
      </c>
      <c r="C217" s="90" t="s">
        <v>382</v>
      </c>
      <c r="D217" s="89">
        <v>38.299999999999997</v>
      </c>
      <c r="E217" s="90" t="s">
        <v>55</v>
      </c>
      <c r="F217" s="91">
        <v>0</v>
      </c>
      <c r="G217" s="91">
        <v>0</v>
      </c>
      <c r="H217" s="91">
        <v>0</v>
      </c>
      <c r="I217" s="91">
        <v>0</v>
      </c>
      <c r="J217" s="91">
        <v>0</v>
      </c>
      <c r="K217" s="91">
        <v>0</v>
      </c>
      <c r="L217" s="91">
        <v>0</v>
      </c>
      <c r="M217" s="91">
        <v>0</v>
      </c>
      <c r="N217" s="91">
        <v>0</v>
      </c>
      <c r="O217" s="87"/>
    </row>
    <row r="218" spans="1:15" ht="34.5" x14ac:dyDescent="0.25">
      <c r="A218" s="89">
        <v>4000</v>
      </c>
      <c r="B218" s="90" t="s">
        <v>323</v>
      </c>
      <c r="C218" s="90" t="s">
        <v>322</v>
      </c>
      <c r="D218" s="89">
        <v>1.7</v>
      </c>
      <c r="E218" s="90" t="s">
        <v>71</v>
      </c>
      <c r="F218" s="91">
        <v>1358.9224387177487</v>
      </c>
      <c r="G218" s="91">
        <v>5.435689754870995</v>
      </c>
      <c r="H218" s="91">
        <v>0</v>
      </c>
      <c r="I218" s="91">
        <v>718.06433081900036</v>
      </c>
      <c r="J218" s="91">
        <v>23.210160188088899</v>
      </c>
      <c r="K218" s="91">
        <v>0</v>
      </c>
      <c r="L218" s="91">
        <v>0</v>
      </c>
      <c r="M218" s="91">
        <v>617.64794771065942</v>
      </c>
      <c r="N218" s="91">
        <v>71584.622321424205</v>
      </c>
      <c r="O218" s="87"/>
    </row>
    <row r="219" spans="1:15" ht="23.25" x14ac:dyDescent="0.25">
      <c r="A219" s="89">
        <v>4001</v>
      </c>
      <c r="B219" s="90" t="s">
        <v>383</v>
      </c>
      <c r="C219" s="90" t="s">
        <v>383</v>
      </c>
      <c r="D219" s="89">
        <v>28.06</v>
      </c>
      <c r="E219" s="90" t="s">
        <v>71</v>
      </c>
      <c r="F219" s="91">
        <v>10344.930689278335</v>
      </c>
      <c r="G219" s="91">
        <v>41.379722757113342</v>
      </c>
      <c r="H219" s="91">
        <v>0</v>
      </c>
      <c r="I219" s="91">
        <v>4681.4810897078214</v>
      </c>
      <c r="J219" s="91">
        <v>2009.0548308096636</v>
      </c>
      <c r="K219" s="91">
        <v>1669.9133166102779</v>
      </c>
      <c r="L219" s="91">
        <v>0</v>
      </c>
      <c r="M219" s="91">
        <v>1984.4814521505732</v>
      </c>
      <c r="N219" s="91">
        <v>4655842.1131433453</v>
      </c>
      <c r="O219" s="87"/>
    </row>
    <row r="220" spans="1:15" ht="23.25" x14ac:dyDescent="0.25">
      <c r="A220" s="89">
        <v>4002</v>
      </c>
      <c r="B220" s="90" t="s">
        <v>384</v>
      </c>
      <c r="C220" s="90" t="s">
        <v>385</v>
      </c>
      <c r="D220" s="89">
        <v>50.36</v>
      </c>
      <c r="E220" s="90" t="s">
        <v>71</v>
      </c>
      <c r="F220" s="91">
        <v>10344.930689278337</v>
      </c>
      <c r="G220" s="91">
        <v>41.379722757113349</v>
      </c>
      <c r="H220" s="91">
        <v>0</v>
      </c>
      <c r="I220" s="91">
        <v>4681.4810897078205</v>
      </c>
      <c r="J220" s="91">
        <v>2009.0548308096636</v>
      </c>
      <c r="K220" s="91">
        <v>1669.9133166102781</v>
      </c>
      <c r="L220" s="91">
        <v>0</v>
      </c>
      <c r="M220" s="91">
        <v>1984.4814521505734</v>
      </c>
      <c r="N220" s="91">
        <v>4621247.6871804958</v>
      </c>
      <c r="O220" s="87"/>
    </row>
    <row r="221" spans="1:15" ht="23.25" x14ac:dyDescent="0.25">
      <c r="A221" s="89">
        <v>4003</v>
      </c>
      <c r="B221" s="90" t="s">
        <v>386</v>
      </c>
      <c r="C221" s="90" t="s">
        <v>387</v>
      </c>
      <c r="D221" s="89">
        <v>29.77</v>
      </c>
      <c r="E221" s="90" t="s">
        <v>55</v>
      </c>
      <c r="F221" s="91">
        <v>8250.6021695349718</v>
      </c>
      <c r="G221" s="91">
        <v>33.002408678139879</v>
      </c>
      <c r="H221" s="91">
        <v>0</v>
      </c>
      <c r="I221" s="91">
        <v>4281.8261930601248</v>
      </c>
      <c r="J221" s="91">
        <v>533.67816146034545</v>
      </c>
      <c r="K221" s="91">
        <v>1341.9675817439568</v>
      </c>
      <c r="L221" s="91">
        <v>0</v>
      </c>
      <c r="M221" s="91">
        <v>2093.1302332705445</v>
      </c>
      <c r="N221" s="91">
        <v>4009906.0590810273</v>
      </c>
      <c r="O221" s="87"/>
    </row>
    <row r="222" spans="1:15" ht="34.5" x14ac:dyDescent="0.25">
      <c r="A222" s="89">
        <v>4004</v>
      </c>
      <c r="B222" s="90" t="s">
        <v>388</v>
      </c>
      <c r="C222" s="90" t="s">
        <v>389</v>
      </c>
      <c r="D222" s="89">
        <v>67.81</v>
      </c>
      <c r="E222" s="90" t="s">
        <v>55</v>
      </c>
      <c r="F222" s="91">
        <v>1122.45666818165</v>
      </c>
      <c r="G222" s="91">
        <v>4.4898266727265996</v>
      </c>
      <c r="H222" s="91">
        <v>0</v>
      </c>
      <c r="I222" s="91">
        <v>461.61237552690488</v>
      </c>
      <c r="J222" s="91">
        <v>0</v>
      </c>
      <c r="K222" s="91">
        <v>0</v>
      </c>
      <c r="L222" s="91">
        <v>0</v>
      </c>
      <c r="M222" s="91">
        <v>660.84429265474523</v>
      </c>
      <c r="N222" s="91">
        <v>382908.48766102234</v>
      </c>
      <c r="O222" s="87"/>
    </row>
    <row r="223" spans="1:15" ht="23.25" x14ac:dyDescent="0.25">
      <c r="A223" s="89">
        <v>4005</v>
      </c>
      <c r="B223" s="90" t="s">
        <v>390</v>
      </c>
      <c r="C223" s="90" t="s">
        <v>391</v>
      </c>
      <c r="D223" s="89">
        <v>98.46</v>
      </c>
      <c r="E223" s="90" t="s">
        <v>55</v>
      </c>
      <c r="F223" s="91">
        <v>7497.0760142679619</v>
      </c>
      <c r="G223" s="91">
        <v>29.988304057071847</v>
      </c>
      <c r="H223" s="91">
        <v>0</v>
      </c>
      <c r="I223" s="91">
        <v>3820.2138175332202</v>
      </c>
      <c r="J223" s="91">
        <v>533.67816146034545</v>
      </c>
      <c r="K223" s="91">
        <v>1341.9675817439565</v>
      </c>
      <c r="L223" s="91">
        <v>0</v>
      </c>
      <c r="M223" s="91">
        <v>1801.2164535304398</v>
      </c>
      <c r="N223" s="91">
        <v>3717667.3578159595</v>
      </c>
      <c r="O223" s="87"/>
    </row>
    <row r="224" spans="1:15" x14ac:dyDescent="0.25">
      <c r="A224" s="89">
        <v>4006</v>
      </c>
      <c r="B224" s="90" t="s">
        <v>392</v>
      </c>
      <c r="C224" s="90" t="s">
        <v>393</v>
      </c>
      <c r="D224" s="89">
        <v>21.87</v>
      </c>
      <c r="E224" s="90" t="s">
        <v>55</v>
      </c>
      <c r="F224" s="91">
        <v>9799.325294374974</v>
      </c>
      <c r="G224" s="91">
        <v>39.197301177499888</v>
      </c>
      <c r="H224" s="91">
        <v>0</v>
      </c>
      <c r="I224" s="91">
        <v>4260.3997439234017</v>
      </c>
      <c r="J224" s="91">
        <v>533.67816146034545</v>
      </c>
      <c r="K224" s="91">
        <v>2357.9540633734232</v>
      </c>
      <c r="L224" s="91">
        <v>0</v>
      </c>
      <c r="M224" s="91">
        <v>2647.2933256178017</v>
      </c>
      <c r="N224" s="91">
        <v>5731244.9391198084</v>
      </c>
      <c r="O224" s="87"/>
    </row>
    <row r="225" spans="1:15" ht="34.5" x14ac:dyDescent="0.25">
      <c r="A225" s="89">
        <v>4100</v>
      </c>
      <c r="B225" s="90" t="s">
        <v>394</v>
      </c>
      <c r="C225" s="90" t="s">
        <v>395</v>
      </c>
      <c r="D225" s="89">
        <v>9.77</v>
      </c>
      <c r="E225" s="90" t="s">
        <v>55</v>
      </c>
      <c r="F225" s="91">
        <v>3242.5969280972913</v>
      </c>
      <c r="G225" s="91">
        <v>12.970387712389167</v>
      </c>
      <c r="H225" s="91">
        <v>0</v>
      </c>
      <c r="I225" s="91">
        <v>2990.685097648724</v>
      </c>
      <c r="J225" s="91">
        <v>60.894327034935557</v>
      </c>
      <c r="K225" s="91">
        <v>98.225323475880458</v>
      </c>
      <c r="L225" s="91">
        <v>0</v>
      </c>
      <c r="M225" s="91">
        <v>92.792179937751641</v>
      </c>
      <c r="N225" s="91">
        <v>1341461.2761509421</v>
      </c>
      <c r="O225" s="87"/>
    </row>
    <row r="226" spans="1:15" ht="23.25" x14ac:dyDescent="0.25">
      <c r="A226" s="89">
        <v>4101</v>
      </c>
      <c r="B226" s="90" t="s">
        <v>396</v>
      </c>
      <c r="C226" s="90" t="s">
        <v>397</v>
      </c>
      <c r="D226" s="89">
        <v>32.56</v>
      </c>
      <c r="E226" s="90" t="s">
        <v>55</v>
      </c>
      <c r="F226" s="91">
        <v>3242.5969280972913</v>
      </c>
      <c r="G226" s="91">
        <v>12.970387712389165</v>
      </c>
      <c r="H226" s="91">
        <v>0</v>
      </c>
      <c r="I226" s="91">
        <v>2990.6850976487235</v>
      </c>
      <c r="J226" s="91">
        <v>60.894327034935557</v>
      </c>
      <c r="K226" s="91">
        <v>98.225323475880458</v>
      </c>
      <c r="L226" s="91">
        <v>0</v>
      </c>
      <c r="M226" s="91">
        <v>92.792179937751641</v>
      </c>
      <c r="N226" s="91">
        <v>1341461.2761509421</v>
      </c>
      <c r="O226" s="87"/>
    </row>
    <row r="227" spans="1:15" ht="34.5" x14ac:dyDescent="0.25">
      <c r="A227" s="89">
        <v>4103</v>
      </c>
      <c r="B227" s="90" t="s">
        <v>398</v>
      </c>
      <c r="C227" s="90" t="s">
        <v>399</v>
      </c>
      <c r="D227" s="89">
        <v>24.53</v>
      </c>
      <c r="E227" s="90" t="s">
        <v>55</v>
      </c>
      <c r="F227" s="91">
        <v>3242.5969280972913</v>
      </c>
      <c r="G227" s="91">
        <v>12.970387712389167</v>
      </c>
      <c r="H227" s="91">
        <v>0</v>
      </c>
      <c r="I227" s="91">
        <v>2990.685097648724</v>
      </c>
      <c r="J227" s="91">
        <v>60.894327034935557</v>
      </c>
      <c r="K227" s="91">
        <v>98.225323475880458</v>
      </c>
      <c r="L227" s="91">
        <v>0</v>
      </c>
      <c r="M227" s="91">
        <v>92.792179937751641</v>
      </c>
      <c r="N227" s="91">
        <v>1341461.2761509421</v>
      </c>
      <c r="O227" s="87"/>
    </row>
    <row r="228" spans="1:15" ht="34.5" x14ac:dyDescent="0.25">
      <c r="A228" s="89">
        <v>4104</v>
      </c>
      <c r="B228" s="90" t="s">
        <v>400</v>
      </c>
      <c r="C228" s="90" t="s">
        <v>401</v>
      </c>
      <c r="D228" s="89">
        <v>99.76</v>
      </c>
      <c r="E228" s="90" t="s">
        <v>55</v>
      </c>
      <c r="F228" s="91">
        <v>3242.5969280972913</v>
      </c>
      <c r="G228" s="91">
        <v>12.970387712389167</v>
      </c>
      <c r="H228" s="91">
        <v>0</v>
      </c>
      <c r="I228" s="91">
        <v>2990.685097648724</v>
      </c>
      <c r="J228" s="91">
        <v>60.894327034935557</v>
      </c>
      <c r="K228" s="91">
        <v>98.225323475880458</v>
      </c>
      <c r="L228" s="91">
        <v>0</v>
      </c>
      <c r="M228" s="91">
        <v>92.792179937751641</v>
      </c>
      <c r="N228" s="91">
        <v>1341475.6348436982</v>
      </c>
      <c r="O228" s="87"/>
    </row>
    <row r="229" spans="1:15" ht="23.25" x14ac:dyDescent="0.25">
      <c r="A229" s="89">
        <v>4105</v>
      </c>
      <c r="B229" s="90" t="s">
        <v>402</v>
      </c>
      <c r="C229" s="90" t="s">
        <v>403</v>
      </c>
      <c r="D229" s="89">
        <v>48.14</v>
      </c>
      <c r="E229" s="90" t="s">
        <v>55</v>
      </c>
      <c r="F229" s="91">
        <v>2507.9756348378251</v>
      </c>
      <c r="G229" s="91">
        <v>10.0319025393513</v>
      </c>
      <c r="H229" s="91">
        <v>0</v>
      </c>
      <c r="I229" s="91">
        <v>2380.7451831291155</v>
      </c>
      <c r="J229" s="91">
        <v>14.506350117555565</v>
      </c>
      <c r="K229" s="91">
        <v>98.225323475880458</v>
      </c>
      <c r="L229" s="91">
        <v>0</v>
      </c>
      <c r="M229" s="91">
        <v>14.498778115273694</v>
      </c>
      <c r="N229" s="91">
        <v>954271.28719555982</v>
      </c>
      <c r="O229" s="87"/>
    </row>
    <row r="230" spans="1:15" ht="23.25" x14ac:dyDescent="0.25">
      <c r="A230" s="89">
        <v>4106</v>
      </c>
      <c r="B230" s="90" t="s">
        <v>404</v>
      </c>
      <c r="C230" s="90" t="s">
        <v>405</v>
      </c>
      <c r="D230" s="89">
        <v>13.15</v>
      </c>
      <c r="E230" s="90" t="s">
        <v>55</v>
      </c>
      <c r="F230" s="91">
        <v>417.45865114340938</v>
      </c>
      <c r="G230" s="91">
        <v>1.6698346045736379</v>
      </c>
      <c r="H230" s="91">
        <v>0</v>
      </c>
      <c r="I230" s="91">
        <v>321.13717243351789</v>
      </c>
      <c r="J230" s="91">
        <v>0</v>
      </c>
      <c r="K230" s="91">
        <v>51.013780979205585</v>
      </c>
      <c r="L230" s="91">
        <v>0</v>
      </c>
      <c r="M230" s="91">
        <v>45.307697730685966</v>
      </c>
      <c r="N230" s="91">
        <v>148379.66026538081</v>
      </c>
      <c r="O230" s="87"/>
    </row>
    <row r="231" spans="1:15" ht="23.25" x14ac:dyDescent="0.25">
      <c r="A231" s="89">
        <v>4107</v>
      </c>
      <c r="B231" s="90" t="s">
        <v>406</v>
      </c>
      <c r="C231" s="90" t="s">
        <v>407</v>
      </c>
      <c r="D231" s="89">
        <v>55.24</v>
      </c>
      <c r="E231" s="90" t="s">
        <v>55</v>
      </c>
      <c r="F231" s="91">
        <v>417.45865114340938</v>
      </c>
      <c r="G231" s="91">
        <v>1.6698346045736379</v>
      </c>
      <c r="H231" s="91">
        <v>0</v>
      </c>
      <c r="I231" s="91">
        <v>321.13717243351789</v>
      </c>
      <c r="J231" s="91">
        <v>0</v>
      </c>
      <c r="K231" s="91">
        <v>51.013780979205585</v>
      </c>
      <c r="L231" s="91">
        <v>0</v>
      </c>
      <c r="M231" s="91">
        <v>45.307697730685966</v>
      </c>
      <c r="N231" s="91">
        <v>148379.66026538081</v>
      </c>
      <c r="O231" s="87"/>
    </row>
    <row r="232" spans="1:15" ht="34.5" x14ac:dyDescent="0.25">
      <c r="A232" s="89">
        <v>4108</v>
      </c>
      <c r="B232" s="90" t="s">
        <v>408</v>
      </c>
      <c r="C232" s="90" t="s">
        <v>409</v>
      </c>
      <c r="D232" s="89">
        <v>55.08</v>
      </c>
      <c r="E232" s="90" t="s">
        <v>55</v>
      </c>
      <c r="F232" s="91">
        <v>417.45865114340938</v>
      </c>
      <c r="G232" s="91">
        <v>1.6698346045736379</v>
      </c>
      <c r="H232" s="91">
        <v>0</v>
      </c>
      <c r="I232" s="91">
        <v>321.13717243351789</v>
      </c>
      <c r="J232" s="91">
        <v>0</v>
      </c>
      <c r="K232" s="91">
        <v>51.013780979205585</v>
      </c>
      <c r="L232" s="91">
        <v>0</v>
      </c>
      <c r="M232" s="91">
        <v>45.307697730685966</v>
      </c>
      <c r="N232" s="91">
        <v>148379.66026538081</v>
      </c>
      <c r="O232" s="87"/>
    </row>
    <row r="233" spans="1:15" ht="23.25" x14ac:dyDescent="0.25">
      <c r="A233" s="89">
        <v>4109</v>
      </c>
      <c r="B233" s="90" t="s">
        <v>410</v>
      </c>
      <c r="C233" s="90" t="s">
        <v>411</v>
      </c>
      <c r="D233" s="89">
        <v>52.38</v>
      </c>
      <c r="E233" s="90" t="s">
        <v>55</v>
      </c>
      <c r="F233" s="91">
        <v>0</v>
      </c>
      <c r="G233" s="91">
        <v>0</v>
      </c>
      <c r="H233" s="91">
        <v>0</v>
      </c>
      <c r="I233" s="91">
        <v>0</v>
      </c>
      <c r="J233" s="91">
        <v>0</v>
      </c>
      <c r="K233" s="91">
        <v>0</v>
      </c>
      <c r="L233" s="91">
        <v>0</v>
      </c>
      <c r="M233" s="91">
        <v>0</v>
      </c>
      <c r="N233" s="91">
        <v>0</v>
      </c>
      <c r="O233" s="87"/>
    </row>
    <row r="234" spans="1:15" ht="45.75" x14ac:dyDescent="0.25">
      <c r="A234" s="89">
        <v>4110</v>
      </c>
      <c r="B234" s="90" t="s">
        <v>412</v>
      </c>
      <c r="C234" s="90" t="s">
        <v>412</v>
      </c>
      <c r="D234" s="89">
        <v>2.19</v>
      </c>
      <c r="E234" s="90" t="s">
        <v>55</v>
      </c>
      <c r="F234" s="91">
        <v>0</v>
      </c>
      <c r="G234" s="91">
        <v>0</v>
      </c>
      <c r="H234" s="91">
        <v>0</v>
      </c>
      <c r="I234" s="91">
        <v>0</v>
      </c>
      <c r="J234" s="91">
        <v>0</v>
      </c>
      <c r="K234" s="91">
        <v>0</v>
      </c>
      <c r="L234" s="91">
        <v>0</v>
      </c>
      <c r="M234" s="91">
        <v>0</v>
      </c>
      <c r="N234" s="91">
        <v>0</v>
      </c>
      <c r="O234" s="87"/>
    </row>
    <row r="235" spans="1:15" ht="23.25" x14ac:dyDescent="0.25">
      <c r="A235" s="89">
        <v>4111</v>
      </c>
      <c r="B235" s="90" t="s">
        <v>413</v>
      </c>
      <c r="C235" s="90" t="s">
        <v>413</v>
      </c>
      <c r="D235" s="89">
        <v>4.29</v>
      </c>
      <c r="E235" s="90" t="s">
        <v>71</v>
      </c>
      <c r="F235" s="91">
        <v>417.45865114340938</v>
      </c>
      <c r="G235" s="91">
        <v>1.6698346045736379</v>
      </c>
      <c r="H235" s="91">
        <v>0</v>
      </c>
      <c r="I235" s="91">
        <v>321.13717243351789</v>
      </c>
      <c r="J235" s="91">
        <v>0</v>
      </c>
      <c r="K235" s="91">
        <v>51.013780979205585</v>
      </c>
      <c r="L235" s="91">
        <v>0</v>
      </c>
      <c r="M235" s="91">
        <v>45.307697730685966</v>
      </c>
      <c r="N235" s="91">
        <v>148379.66026538081</v>
      </c>
      <c r="O235" s="87"/>
    </row>
    <row r="236" spans="1:15" ht="45.75" x14ac:dyDescent="0.25">
      <c r="A236" s="89">
        <v>4120</v>
      </c>
      <c r="B236" s="90" t="s">
        <v>414</v>
      </c>
      <c r="C236" s="90" t="s">
        <v>414</v>
      </c>
      <c r="D236" s="89">
        <v>55.73</v>
      </c>
      <c r="E236" s="90" t="s">
        <v>71</v>
      </c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91">
        <v>0</v>
      </c>
      <c r="N236" s="91">
        <v>0</v>
      </c>
      <c r="O236" s="87"/>
    </row>
    <row r="237" spans="1:15" ht="34.5" x14ac:dyDescent="0.25">
      <c r="A237" s="89">
        <v>4200</v>
      </c>
      <c r="B237" s="90" t="s">
        <v>415</v>
      </c>
      <c r="C237" s="90" t="s">
        <v>415</v>
      </c>
      <c r="D237" s="89">
        <v>1.93</v>
      </c>
      <c r="E237" s="90" t="s">
        <v>71</v>
      </c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91">
        <v>0</v>
      </c>
      <c r="N237" s="91">
        <v>0</v>
      </c>
      <c r="O237" s="87"/>
    </row>
    <row r="238" spans="1:15" ht="45.75" x14ac:dyDescent="0.25">
      <c r="A238" s="89">
        <v>4201</v>
      </c>
      <c r="B238" s="90" t="s">
        <v>416</v>
      </c>
      <c r="C238" s="90" t="s">
        <v>416</v>
      </c>
      <c r="D238" s="89">
        <v>19.73</v>
      </c>
      <c r="E238" s="90" t="s">
        <v>71</v>
      </c>
      <c r="F238" s="91">
        <v>6484.1415555085514</v>
      </c>
      <c r="G238" s="91">
        <v>25.936566222034212</v>
      </c>
      <c r="H238" s="91">
        <v>0</v>
      </c>
      <c r="I238" s="91">
        <v>3938.312682260429</v>
      </c>
      <c r="J238" s="91">
        <v>299.69844981430816</v>
      </c>
      <c r="K238" s="91">
        <v>957.22889175554565</v>
      </c>
      <c r="L238" s="91">
        <v>0</v>
      </c>
      <c r="M238" s="91">
        <v>1288.9015316782693</v>
      </c>
      <c r="N238" s="91">
        <v>2894491.467147423</v>
      </c>
      <c r="O238" s="87"/>
    </row>
    <row r="239" spans="1:15" ht="23.25" x14ac:dyDescent="0.25">
      <c r="A239" s="89">
        <v>4202</v>
      </c>
      <c r="B239" s="90" t="s">
        <v>417</v>
      </c>
      <c r="C239" s="90" t="s">
        <v>417</v>
      </c>
      <c r="D239" s="89">
        <v>32.18</v>
      </c>
      <c r="E239" s="90" t="s">
        <v>71</v>
      </c>
      <c r="F239" s="91">
        <v>6473.313185495701</v>
      </c>
      <c r="G239" s="91">
        <v>25.893252741982799</v>
      </c>
      <c r="H239" s="91">
        <v>0</v>
      </c>
      <c r="I239" s="91">
        <v>3938.3126822604281</v>
      </c>
      <c r="J239" s="91">
        <v>299.69844981430816</v>
      </c>
      <c r="K239" s="91">
        <v>957.22889175554565</v>
      </c>
      <c r="L239" s="91">
        <v>0</v>
      </c>
      <c r="M239" s="91">
        <v>1278.0731616654184</v>
      </c>
      <c r="N239" s="91">
        <v>2889632.9764093393</v>
      </c>
      <c r="O239" s="87"/>
    </row>
    <row r="240" spans="1:15" ht="23.25" x14ac:dyDescent="0.25">
      <c r="A240" s="89">
        <v>4203</v>
      </c>
      <c r="B240" s="90" t="s">
        <v>418</v>
      </c>
      <c r="C240" s="90" t="s">
        <v>418</v>
      </c>
      <c r="D240" s="89">
        <v>15.44</v>
      </c>
      <c r="E240" s="90" t="s">
        <v>71</v>
      </c>
      <c r="F240" s="91">
        <v>8158.805991199486</v>
      </c>
      <c r="G240" s="91">
        <v>32.635223964797945</v>
      </c>
      <c r="H240" s="91">
        <v>0</v>
      </c>
      <c r="I240" s="91">
        <v>3287.325793307838</v>
      </c>
      <c r="J240" s="91">
        <v>1923.0948653298142</v>
      </c>
      <c r="K240" s="91">
        <v>1807.1367773908769</v>
      </c>
      <c r="L240" s="91">
        <v>0</v>
      </c>
      <c r="M240" s="91">
        <v>1141.2485551709578</v>
      </c>
      <c r="N240" s="91">
        <v>2941039.8458089349</v>
      </c>
      <c r="O240" s="87"/>
    </row>
    <row r="241" spans="1:15" ht="45.75" x14ac:dyDescent="0.25">
      <c r="A241" s="89">
        <v>4204</v>
      </c>
      <c r="B241" s="90" t="s">
        <v>419</v>
      </c>
      <c r="C241" s="90" t="s">
        <v>420</v>
      </c>
      <c r="D241" s="89">
        <v>29.12</v>
      </c>
      <c r="E241" s="90" t="s">
        <v>71</v>
      </c>
      <c r="F241" s="91">
        <v>5549.4636859401789</v>
      </c>
      <c r="G241" s="91">
        <v>22.197854743760715</v>
      </c>
      <c r="H241" s="91">
        <v>0</v>
      </c>
      <c r="I241" s="91">
        <v>3287.325793307838</v>
      </c>
      <c r="J241" s="91">
        <v>697.56576769763956</v>
      </c>
      <c r="K241" s="91">
        <v>423.32356976374354</v>
      </c>
      <c r="L241" s="91">
        <v>0</v>
      </c>
      <c r="M241" s="91">
        <v>1141.2485551709578</v>
      </c>
      <c r="N241" s="91">
        <v>2302154.0408697305</v>
      </c>
      <c r="O241" s="87"/>
    </row>
    <row r="242" spans="1:15" ht="57" x14ac:dyDescent="0.25">
      <c r="A242" s="89">
        <v>4205</v>
      </c>
      <c r="B242" s="90" t="s">
        <v>421</v>
      </c>
      <c r="C242" s="90" t="s">
        <v>421</v>
      </c>
      <c r="D242" s="89">
        <v>5.82</v>
      </c>
      <c r="E242" s="90" t="s">
        <v>55</v>
      </c>
      <c r="F242" s="91">
        <v>408.38873693435164</v>
      </c>
      <c r="G242" s="91">
        <v>1.6335549477374065</v>
      </c>
      <c r="H242" s="91">
        <v>0</v>
      </c>
      <c r="I242" s="91">
        <v>0</v>
      </c>
      <c r="J242" s="91">
        <v>408.38873693435164</v>
      </c>
      <c r="K242" s="91">
        <v>0</v>
      </c>
      <c r="L242" s="91">
        <v>0</v>
      </c>
      <c r="M242" s="91">
        <v>0</v>
      </c>
      <c r="N242" s="91">
        <v>111490.12518307799</v>
      </c>
      <c r="O242" s="87">
        <v>1</v>
      </c>
    </row>
    <row r="243" spans="1:15" ht="57" x14ac:dyDescent="0.25">
      <c r="A243" s="89">
        <v>4206</v>
      </c>
      <c r="B243" s="90" t="s">
        <v>422</v>
      </c>
      <c r="C243" s="90" t="s">
        <v>423</v>
      </c>
      <c r="D243" s="89">
        <v>42.51</v>
      </c>
      <c r="E243" s="90" t="s">
        <v>71</v>
      </c>
      <c r="F243" s="91">
        <v>5141.0749490058279</v>
      </c>
      <c r="G243" s="91">
        <v>20.56429979602331</v>
      </c>
      <c r="H243" s="91">
        <v>0</v>
      </c>
      <c r="I243" s="91">
        <v>3287.325793307838</v>
      </c>
      <c r="J243" s="91">
        <v>289.17703076328797</v>
      </c>
      <c r="K243" s="91">
        <v>423.32356976374354</v>
      </c>
      <c r="L243" s="91">
        <v>0</v>
      </c>
      <c r="M243" s="91">
        <v>1141.2485551709578</v>
      </c>
      <c r="N243" s="91">
        <v>2269048.1099133403</v>
      </c>
      <c r="O243" s="87"/>
    </row>
    <row r="244" spans="1:15" ht="45.75" x14ac:dyDescent="0.25">
      <c r="A244" s="89">
        <v>4207</v>
      </c>
      <c r="B244" s="90" t="s">
        <v>424</v>
      </c>
      <c r="C244" s="90" t="s">
        <v>425</v>
      </c>
      <c r="D244" s="89">
        <v>12.1</v>
      </c>
      <c r="E244" s="90" t="s">
        <v>71</v>
      </c>
      <c r="F244" s="91">
        <v>3990.2763552339625</v>
      </c>
      <c r="G244" s="91">
        <v>15.961105420935848</v>
      </c>
      <c r="H244" s="91">
        <v>0</v>
      </c>
      <c r="I244" s="91">
        <v>2183.1870179562407</v>
      </c>
      <c r="J244" s="91">
        <v>237.23106641036551</v>
      </c>
      <c r="K244" s="91">
        <v>435.46970809212581</v>
      </c>
      <c r="L244" s="91">
        <v>0</v>
      </c>
      <c r="M244" s="91">
        <v>1134.3885627752297</v>
      </c>
      <c r="N244" s="91">
        <v>1962731.3954088008</v>
      </c>
      <c r="O244" s="87"/>
    </row>
    <row r="245" spans="1:15" ht="34.5" x14ac:dyDescent="0.25">
      <c r="A245" s="89">
        <v>4208</v>
      </c>
      <c r="B245" s="90" t="s">
        <v>426</v>
      </c>
      <c r="C245" s="90" t="s">
        <v>426</v>
      </c>
      <c r="D245" s="89">
        <v>20.54</v>
      </c>
      <c r="E245" s="90" t="s">
        <v>71</v>
      </c>
      <c r="F245" s="91">
        <v>3118.9387030002108</v>
      </c>
      <c r="G245" s="91">
        <v>12.475754812000844</v>
      </c>
      <c r="H245" s="91">
        <v>0</v>
      </c>
      <c r="I245" s="91">
        <v>1841.9708090203326</v>
      </c>
      <c r="J245" s="91">
        <v>162.49747201020014</v>
      </c>
      <c r="K245" s="91">
        <v>263.15628478050633</v>
      </c>
      <c r="L245" s="91">
        <v>0</v>
      </c>
      <c r="M245" s="91">
        <v>851.31413718917145</v>
      </c>
      <c r="N245" s="91">
        <v>1567012.6052706749</v>
      </c>
      <c r="O245" s="87"/>
    </row>
    <row r="246" spans="1:15" ht="34.5" x14ac:dyDescent="0.25">
      <c r="A246" s="89">
        <v>4209</v>
      </c>
      <c r="B246" s="90" t="s">
        <v>427</v>
      </c>
      <c r="C246" s="90" t="s">
        <v>427</v>
      </c>
      <c r="D246" s="89">
        <v>23.31</v>
      </c>
      <c r="E246" s="90" t="s">
        <v>71</v>
      </c>
      <c r="F246" s="91">
        <v>3118.9387030002108</v>
      </c>
      <c r="G246" s="91">
        <v>12.475754812000844</v>
      </c>
      <c r="H246" s="91">
        <v>0</v>
      </c>
      <c r="I246" s="91">
        <v>1841.9708090203326</v>
      </c>
      <c r="J246" s="91">
        <v>162.49747201020014</v>
      </c>
      <c r="K246" s="91">
        <v>263.15628478050633</v>
      </c>
      <c r="L246" s="91">
        <v>0</v>
      </c>
      <c r="M246" s="91">
        <v>851.31413718917156</v>
      </c>
      <c r="N246" s="91">
        <v>1567012.6052706749</v>
      </c>
      <c r="O246" s="87"/>
    </row>
    <row r="247" spans="1:15" ht="34.5" x14ac:dyDescent="0.25">
      <c r="A247" s="89">
        <v>4210</v>
      </c>
      <c r="B247" s="90" t="s">
        <v>428</v>
      </c>
      <c r="C247" s="90" t="s">
        <v>428</v>
      </c>
      <c r="D247" s="89">
        <v>4.8899999999999997</v>
      </c>
      <c r="E247" s="90" t="s">
        <v>71</v>
      </c>
      <c r="F247" s="91">
        <v>0</v>
      </c>
      <c r="G247" s="91">
        <v>0</v>
      </c>
      <c r="H247" s="91">
        <v>0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N247" s="91">
        <v>0</v>
      </c>
      <c r="O247" s="87"/>
    </row>
    <row r="248" spans="1:15" ht="45.75" x14ac:dyDescent="0.25">
      <c r="A248" s="89">
        <v>4211</v>
      </c>
      <c r="B248" s="90" t="s">
        <v>429</v>
      </c>
      <c r="C248" s="90" t="s">
        <v>430</v>
      </c>
      <c r="D248" s="89">
        <v>38.29</v>
      </c>
      <c r="E248" s="90" t="s">
        <v>71</v>
      </c>
      <c r="F248" s="91">
        <v>265.46620715126681</v>
      </c>
      <c r="G248" s="91">
        <v>1.0618648286050674</v>
      </c>
      <c r="H248" s="91">
        <v>0</v>
      </c>
      <c r="I248" s="91">
        <v>0</v>
      </c>
      <c r="J248" s="91">
        <v>265.46620715126681</v>
      </c>
      <c r="K248" s="91">
        <v>0</v>
      </c>
      <c r="L248" s="91">
        <v>0</v>
      </c>
      <c r="M248" s="91">
        <v>0</v>
      </c>
      <c r="N248" s="91">
        <v>33935.846001230297</v>
      </c>
      <c r="O248" s="87"/>
    </row>
    <row r="249" spans="1:15" ht="23.25" x14ac:dyDescent="0.25">
      <c r="A249" s="89">
        <v>4212</v>
      </c>
      <c r="B249" s="90" t="s">
        <v>431</v>
      </c>
      <c r="C249" s="90" t="s">
        <v>431</v>
      </c>
      <c r="D249" s="89">
        <v>10.95</v>
      </c>
      <c r="E249" s="90" t="s">
        <v>71</v>
      </c>
      <c r="F249" s="91">
        <v>0</v>
      </c>
      <c r="G249" s="91">
        <v>0</v>
      </c>
      <c r="H249" s="91">
        <v>0</v>
      </c>
      <c r="I249" s="91">
        <v>0</v>
      </c>
      <c r="J249" s="91">
        <v>0</v>
      </c>
      <c r="K249" s="91">
        <v>0</v>
      </c>
      <c r="L249" s="91">
        <v>0</v>
      </c>
      <c r="M249" s="91">
        <v>0</v>
      </c>
      <c r="N249" s="91">
        <v>0</v>
      </c>
      <c r="O249" s="87"/>
    </row>
    <row r="250" spans="1:15" ht="68.25" x14ac:dyDescent="0.25">
      <c r="A250" s="89">
        <v>4213</v>
      </c>
      <c r="B250" s="90" t="s">
        <v>432</v>
      </c>
      <c r="C250" s="90" t="s">
        <v>432</v>
      </c>
      <c r="D250" s="89">
        <v>3</v>
      </c>
      <c r="E250" s="90" t="s">
        <v>71</v>
      </c>
      <c r="F250" s="91">
        <v>0</v>
      </c>
      <c r="G250" s="91">
        <v>0</v>
      </c>
      <c r="H250" s="91">
        <v>0</v>
      </c>
      <c r="I250" s="91">
        <v>0</v>
      </c>
      <c r="J250" s="91">
        <v>0</v>
      </c>
      <c r="K250" s="91">
        <v>0</v>
      </c>
      <c r="L250" s="91">
        <v>0</v>
      </c>
      <c r="M250" s="91">
        <v>0</v>
      </c>
      <c r="N250" s="91">
        <v>0</v>
      </c>
      <c r="O250" s="87"/>
    </row>
    <row r="251" spans="1:15" ht="23.25" x14ac:dyDescent="0.25">
      <c r="A251" s="89">
        <v>4215</v>
      </c>
      <c r="B251" s="90" t="s">
        <v>433</v>
      </c>
      <c r="C251" s="90" t="s">
        <v>433</v>
      </c>
      <c r="D251" s="89">
        <v>13.1</v>
      </c>
      <c r="E251" s="90" t="s">
        <v>71</v>
      </c>
      <c r="F251" s="91">
        <v>0</v>
      </c>
      <c r="G251" s="91">
        <v>0</v>
      </c>
      <c r="H251" s="91">
        <v>0</v>
      </c>
      <c r="I251" s="91">
        <v>0</v>
      </c>
      <c r="J251" s="91">
        <v>0</v>
      </c>
      <c r="K251" s="91">
        <v>0</v>
      </c>
      <c r="L251" s="91">
        <v>0</v>
      </c>
      <c r="M251" s="91">
        <v>0</v>
      </c>
      <c r="N251" s="91">
        <v>0</v>
      </c>
      <c r="O251" s="87"/>
    </row>
    <row r="252" spans="1:15" ht="23.25" x14ac:dyDescent="0.25">
      <c r="A252" s="89">
        <v>4216</v>
      </c>
      <c r="B252" s="90" t="s">
        <v>434</v>
      </c>
      <c r="C252" s="90" t="s">
        <v>434</v>
      </c>
      <c r="D252" s="89">
        <v>8.84</v>
      </c>
      <c r="E252" s="90" t="s">
        <v>71</v>
      </c>
      <c r="F252" s="91">
        <v>0</v>
      </c>
      <c r="G252" s="91">
        <v>0</v>
      </c>
      <c r="H252" s="91">
        <v>0</v>
      </c>
      <c r="I252" s="91">
        <v>0</v>
      </c>
      <c r="J252" s="91">
        <v>0</v>
      </c>
      <c r="K252" s="91">
        <v>0</v>
      </c>
      <c r="L252" s="91">
        <v>0</v>
      </c>
      <c r="M252" s="91">
        <v>0</v>
      </c>
      <c r="N252" s="91">
        <v>0</v>
      </c>
      <c r="O252" s="87"/>
    </row>
    <row r="253" spans="1:15" ht="34.5" x14ac:dyDescent="0.25">
      <c r="A253" s="89">
        <v>4220</v>
      </c>
      <c r="B253" s="90" t="s">
        <v>435</v>
      </c>
      <c r="C253" s="90" t="s">
        <v>435</v>
      </c>
      <c r="D253" s="89">
        <v>3.21</v>
      </c>
      <c r="E253" s="90" t="s">
        <v>71</v>
      </c>
      <c r="F253" s="91">
        <v>0</v>
      </c>
      <c r="G253" s="91">
        <v>0</v>
      </c>
      <c r="H253" s="91">
        <v>0</v>
      </c>
      <c r="I253" s="91">
        <v>0</v>
      </c>
      <c r="J253" s="91">
        <v>0</v>
      </c>
      <c r="K253" s="91">
        <v>0</v>
      </c>
      <c r="L253" s="91">
        <v>0</v>
      </c>
      <c r="M253" s="91">
        <v>0</v>
      </c>
      <c r="N253" s="91">
        <v>0</v>
      </c>
      <c r="O253" s="87"/>
    </row>
    <row r="254" spans="1:15" ht="34.5" x14ac:dyDescent="0.25">
      <c r="A254" s="89">
        <v>4221</v>
      </c>
      <c r="B254" s="90" t="s">
        <v>436</v>
      </c>
      <c r="C254" s="90" t="s">
        <v>437</v>
      </c>
      <c r="D254" s="89">
        <v>3.21</v>
      </c>
      <c r="E254" s="90" t="s">
        <v>71</v>
      </c>
      <c r="F254" s="91">
        <v>6484.1415555085514</v>
      </c>
      <c r="G254" s="91">
        <v>25.936566222034212</v>
      </c>
      <c r="H254" s="91">
        <v>0</v>
      </c>
      <c r="I254" s="91">
        <v>3938.312682260429</v>
      </c>
      <c r="J254" s="91">
        <v>299.69844981430816</v>
      </c>
      <c r="K254" s="91">
        <v>957.22889175554565</v>
      </c>
      <c r="L254" s="91">
        <v>0</v>
      </c>
      <c r="M254" s="91">
        <v>1288.9015316782693</v>
      </c>
      <c r="N254" s="91">
        <v>2894491.467147423</v>
      </c>
      <c r="O254" s="87"/>
    </row>
    <row r="255" spans="1:15" ht="23.25" x14ac:dyDescent="0.25">
      <c r="A255" s="89">
        <v>4300</v>
      </c>
      <c r="B255" s="90" t="s">
        <v>438</v>
      </c>
      <c r="C255" s="90" t="s">
        <v>439</v>
      </c>
      <c r="D255" s="89">
        <v>41.87</v>
      </c>
      <c r="E255" s="90" t="s">
        <v>55</v>
      </c>
      <c r="F255" s="91">
        <v>871.33765223375121</v>
      </c>
      <c r="G255" s="91">
        <v>3.485350608935005</v>
      </c>
      <c r="H255" s="91">
        <v>0</v>
      </c>
      <c r="I255" s="91">
        <v>341.21620893590807</v>
      </c>
      <c r="J255" s="91">
        <v>74.733594400165373</v>
      </c>
      <c r="K255" s="91">
        <v>172.31342331161954</v>
      </c>
      <c r="L255" s="91">
        <v>0</v>
      </c>
      <c r="M255" s="91">
        <v>283.07442558605823</v>
      </c>
      <c r="N255" s="91">
        <v>393796.53271532553</v>
      </c>
      <c r="O255" s="87"/>
    </row>
    <row r="256" spans="1:15" ht="34.5" x14ac:dyDescent="0.25">
      <c r="A256" s="89">
        <v>4301</v>
      </c>
      <c r="B256" s="90" t="s">
        <v>440</v>
      </c>
      <c r="C256" s="90" t="s">
        <v>441</v>
      </c>
      <c r="D256" s="89">
        <v>36.75</v>
      </c>
      <c r="E256" s="90" t="s">
        <v>55</v>
      </c>
      <c r="F256" s="91">
        <v>871.33765223375121</v>
      </c>
      <c r="G256" s="91">
        <v>3.485350608935005</v>
      </c>
      <c r="H256" s="91">
        <v>0</v>
      </c>
      <c r="I256" s="91">
        <v>341.21620893590807</v>
      </c>
      <c r="J256" s="91">
        <v>74.733594400165373</v>
      </c>
      <c r="K256" s="91">
        <v>172.31342331161954</v>
      </c>
      <c r="L256" s="91">
        <v>0</v>
      </c>
      <c r="M256" s="91">
        <v>283.07442558605823</v>
      </c>
      <c r="N256" s="91">
        <v>393796.53271532553</v>
      </c>
      <c r="O256" s="87"/>
    </row>
    <row r="257" spans="1:15" ht="23.25" x14ac:dyDescent="0.25">
      <c r="A257" s="89">
        <v>4400</v>
      </c>
      <c r="B257" s="90" t="s">
        <v>442</v>
      </c>
      <c r="C257" s="90" t="s">
        <v>442</v>
      </c>
      <c r="D257" s="89">
        <v>14.26</v>
      </c>
      <c r="E257" s="90" t="s">
        <v>55</v>
      </c>
      <c r="F257" s="91">
        <v>2755.8108718449453</v>
      </c>
      <c r="G257" s="91">
        <v>11.02324348737978</v>
      </c>
      <c r="H257" s="91">
        <v>0</v>
      </c>
      <c r="I257" s="91">
        <v>1751.9448548303581</v>
      </c>
      <c r="J257" s="91">
        <v>162.49747201020014</v>
      </c>
      <c r="K257" s="91">
        <v>0</v>
      </c>
      <c r="L257" s="91">
        <v>0</v>
      </c>
      <c r="M257" s="91">
        <v>841.36854500438676</v>
      </c>
      <c r="N257" s="91">
        <v>1343755.8188000014</v>
      </c>
      <c r="O257" s="87"/>
    </row>
    <row r="258" spans="1:15" ht="34.5" x14ac:dyDescent="0.25">
      <c r="A258" s="89">
        <v>4401</v>
      </c>
      <c r="B258" s="90" t="s">
        <v>443</v>
      </c>
      <c r="C258" s="90" t="s">
        <v>444</v>
      </c>
      <c r="D258" s="89">
        <v>34.64</v>
      </c>
      <c r="E258" s="90" t="s">
        <v>55</v>
      </c>
      <c r="F258" s="91">
        <v>2294.7344145077113</v>
      </c>
      <c r="G258" s="91">
        <v>9.1789376580308453</v>
      </c>
      <c r="H258" s="91">
        <v>0</v>
      </c>
      <c r="I258" s="91">
        <v>1307.518620072703</v>
      </c>
      <c r="J258" s="91">
        <v>8.1833259285712305</v>
      </c>
      <c r="K258" s="91">
        <v>0</v>
      </c>
      <c r="L258" s="91">
        <v>0</v>
      </c>
      <c r="M258" s="91">
        <v>979.03246850643711</v>
      </c>
      <c r="N258" s="91">
        <v>1199152.0074003576</v>
      </c>
      <c r="O258" s="87"/>
    </row>
    <row r="259" spans="1:15" ht="23.25" x14ac:dyDescent="0.25">
      <c r="A259" s="89">
        <v>4402</v>
      </c>
      <c r="B259" s="90" t="s">
        <v>445</v>
      </c>
      <c r="C259" s="90" t="s">
        <v>445</v>
      </c>
      <c r="D259" s="89">
        <v>8.6</v>
      </c>
      <c r="E259" s="90" t="s">
        <v>55</v>
      </c>
      <c r="F259" s="91">
        <v>3389.3156298865465</v>
      </c>
      <c r="G259" s="91">
        <v>13.557262519546187</v>
      </c>
      <c r="H259" s="91">
        <v>0</v>
      </c>
      <c r="I259" s="91">
        <v>2039.3370870105543</v>
      </c>
      <c r="J259" s="91">
        <v>171.17493138715562</v>
      </c>
      <c r="K259" s="91">
        <v>0</v>
      </c>
      <c r="L259" s="91">
        <v>0</v>
      </c>
      <c r="M259" s="91">
        <v>1178.8036114888366</v>
      </c>
      <c r="N259" s="91">
        <v>1708593.7640435593</v>
      </c>
      <c r="O259" s="87"/>
    </row>
    <row r="260" spans="1:15" ht="23.25" x14ac:dyDescent="0.25">
      <c r="A260" s="89">
        <v>4403</v>
      </c>
      <c r="B260" s="90" t="s">
        <v>446</v>
      </c>
      <c r="C260" s="90" t="s">
        <v>447</v>
      </c>
      <c r="D260" s="89">
        <v>18.739999999999998</v>
      </c>
      <c r="E260" s="90" t="s">
        <v>55</v>
      </c>
      <c r="F260" s="91">
        <v>3039.1310345123152</v>
      </c>
      <c r="G260" s="91">
        <v>12.156524138049262</v>
      </c>
      <c r="H260" s="91">
        <v>0</v>
      </c>
      <c r="I260" s="91">
        <v>1886.5557995048384</v>
      </c>
      <c r="J260" s="91">
        <v>269.81811218653343</v>
      </c>
      <c r="K260" s="91">
        <v>0</v>
      </c>
      <c r="L260" s="91">
        <v>0</v>
      </c>
      <c r="M260" s="91">
        <v>882.75712282094332</v>
      </c>
      <c r="N260" s="91">
        <v>1529095.0526535935</v>
      </c>
      <c r="O260" s="87"/>
    </row>
    <row r="261" spans="1:15" ht="23.25" x14ac:dyDescent="0.25">
      <c r="A261" s="89">
        <v>4500</v>
      </c>
      <c r="B261" s="90" t="s">
        <v>448</v>
      </c>
      <c r="C261" s="90" t="s">
        <v>448</v>
      </c>
      <c r="D261" s="89">
        <v>5.0999999999999996</v>
      </c>
      <c r="E261" s="90" t="s">
        <v>71</v>
      </c>
      <c r="F261" s="91">
        <v>15694.721408864712</v>
      </c>
      <c r="G261" s="91">
        <v>62.778885635458863</v>
      </c>
      <c r="H261" s="91">
        <v>0</v>
      </c>
      <c r="I261" s="91">
        <v>2643.5795424374473</v>
      </c>
      <c r="J261" s="91">
        <v>920.47382350976591</v>
      </c>
      <c r="K261" s="91">
        <v>47.605396290050592</v>
      </c>
      <c r="L261" s="91">
        <v>0</v>
      </c>
      <c r="M261" s="91">
        <v>12083.062646627452</v>
      </c>
      <c r="N261" s="91">
        <v>10196206.453893885</v>
      </c>
      <c r="O261" s="87"/>
    </row>
    <row r="262" spans="1:15" ht="23.25" x14ac:dyDescent="0.25">
      <c r="A262" s="89">
        <v>4501</v>
      </c>
      <c r="B262" s="90" t="s">
        <v>449</v>
      </c>
      <c r="C262" s="90" t="s">
        <v>449</v>
      </c>
      <c r="D262" s="89">
        <v>1.82</v>
      </c>
      <c r="E262" s="90" t="s">
        <v>71</v>
      </c>
      <c r="F262" s="91">
        <v>3298.1181622203922</v>
      </c>
      <c r="G262" s="91">
        <v>13.192472648881569</v>
      </c>
      <c r="H262" s="91">
        <v>0</v>
      </c>
      <c r="I262" s="91">
        <v>958.38667855235997</v>
      </c>
      <c r="J262" s="91">
        <v>920.47382350976591</v>
      </c>
      <c r="K262" s="91">
        <v>0</v>
      </c>
      <c r="L262" s="91">
        <v>0</v>
      </c>
      <c r="M262" s="91">
        <v>1419.2576601582662</v>
      </c>
      <c r="N262" s="91">
        <v>1684726.8516769842</v>
      </c>
      <c r="O262" s="87"/>
    </row>
    <row r="263" spans="1:15" ht="34.5" x14ac:dyDescent="0.25">
      <c r="A263" s="89">
        <v>4502</v>
      </c>
      <c r="B263" s="90" t="s">
        <v>450</v>
      </c>
      <c r="C263" s="90" t="s">
        <v>451</v>
      </c>
      <c r="D263" s="89">
        <v>24.85</v>
      </c>
      <c r="E263" s="90" t="s">
        <v>55</v>
      </c>
      <c r="F263" s="91">
        <v>3128.3938658449924</v>
      </c>
      <c r="G263" s="91">
        <v>12.51357546337997</v>
      </c>
      <c r="H263" s="91">
        <v>0</v>
      </c>
      <c r="I263" s="91">
        <v>946.78159845831556</v>
      </c>
      <c r="J263" s="91">
        <v>762.35460722841026</v>
      </c>
      <c r="K263" s="91">
        <v>0</v>
      </c>
      <c r="L263" s="91">
        <v>0</v>
      </c>
      <c r="M263" s="91">
        <v>1419.2576601582664</v>
      </c>
      <c r="N263" s="91">
        <v>1674813.316341968</v>
      </c>
      <c r="O263" s="87"/>
    </row>
    <row r="264" spans="1:15" ht="45.75" x14ac:dyDescent="0.25">
      <c r="A264" s="89">
        <v>4503</v>
      </c>
      <c r="B264" s="90" t="s">
        <v>452</v>
      </c>
      <c r="C264" s="90" t="s">
        <v>453</v>
      </c>
      <c r="D264" s="89">
        <v>2.2799999999999998</v>
      </c>
      <c r="E264" s="90" t="s">
        <v>71</v>
      </c>
      <c r="F264" s="91">
        <v>0</v>
      </c>
      <c r="G264" s="91">
        <v>0</v>
      </c>
      <c r="H264" s="91">
        <v>0</v>
      </c>
      <c r="I264" s="91">
        <v>0</v>
      </c>
      <c r="J264" s="91">
        <v>0</v>
      </c>
      <c r="K264" s="91">
        <v>0</v>
      </c>
      <c r="L264" s="91">
        <v>0</v>
      </c>
      <c r="M264" s="91">
        <v>0</v>
      </c>
      <c r="N264" s="91">
        <v>0</v>
      </c>
      <c r="O264" s="87"/>
    </row>
    <row r="265" spans="1:15" ht="45.75" x14ac:dyDescent="0.25">
      <c r="A265" s="89">
        <v>4504</v>
      </c>
      <c r="B265" s="90" t="s">
        <v>454</v>
      </c>
      <c r="C265" s="90" t="s">
        <v>454</v>
      </c>
      <c r="D265" s="89">
        <v>2.36</v>
      </c>
      <c r="E265" s="90" t="s">
        <v>71</v>
      </c>
      <c r="F265" s="91">
        <v>15694.721408864712</v>
      </c>
      <c r="G265" s="91">
        <v>62.778885635458863</v>
      </c>
      <c r="H265" s="91">
        <v>0</v>
      </c>
      <c r="I265" s="91">
        <v>2643.5795424374473</v>
      </c>
      <c r="J265" s="91">
        <v>920.47382350976591</v>
      </c>
      <c r="K265" s="91">
        <v>47.605396290050592</v>
      </c>
      <c r="L265" s="91">
        <v>0</v>
      </c>
      <c r="M265" s="91">
        <v>12083.062646627452</v>
      </c>
      <c r="N265" s="91">
        <v>10196206.453893883</v>
      </c>
      <c r="O265" s="87"/>
    </row>
    <row r="266" spans="1:15" ht="68.25" x14ac:dyDescent="0.25">
      <c r="A266" s="89">
        <v>4600</v>
      </c>
      <c r="B266" s="90" t="s">
        <v>455</v>
      </c>
      <c r="C266" s="90" t="s">
        <v>456</v>
      </c>
      <c r="D266" s="89">
        <v>30.37</v>
      </c>
      <c r="E266" s="90" t="s">
        <v>55</v>
      </c>
      <c r="F266" s="91">
        <v>2907.9292208070301</v>
      </c>
      <c r="G266" s="91">
        <v>11.631716883228121</v>
      </c>
      <c r="H266" s="91">
        <v>0</v>
      </c>
      <c r="I266" s="91">
        <v>1697.4716329526136</v>
      </c>
      <c r="J266" s="91">
        <v>277.07128724531123</v>
      </c>
      <c r="K266" s="91">
        <v>0</v>
      </c>
      <c r="L266" s="91">
        <v>0</v>
      </c>
      <c r="M266" s="91">
        <v>933.38630060910532</v>
      </c>
      <c r="N266" s="91">
        <v>1207953.8706155794</v>
      </c>
      <c r="O266" s="87"/>
    </row>
    <row r="267" spans="1:15" ht="23.25" x14ac:dyDescent="0.25">
      <c r="A267" s="89">
        <v>4601</v>
      </c>
      <c r="B267" s="90" t="s">
        <v>457</v>
      </c>
      <c r="C267" s="90" t="s">
        <v>457</v>
      </c>
      <c r="D267" s="89">
        <v>15.16</v>
      </c>
      <c r="E267" s="90" t="s">
        <v>55</v>
      </c>
      <c r="F267" s="91">
        <v>1813.3480054281949</v>
      </c>
      <c r="G267" s="91">
        <v>7.2533920217127799</v>
      </c>
      <c r="H267" s="91">
        <v>0</v>
      </c>
      <c r="I267" s="91">
        <v>965.65316601476229</v>
      </c>
      <c r="J267" s="91">
        <v>114.07968178672684</v>
      </c>
      <c r="K267" s="91">
        <v>0</v>
      </c>
      <c r="L267" s="91">
        <v>0</v>
      </c>
      <c r="M267" s="91">
        <v>733.6151576267057</v>
      </c>
      <c r="N267" s="91">
        <v>697868.89552872011</v>
      </c>
      <c r="O267" s="87"/>
    </row>
    <row r="268" spans="1:15" ht="23.25" x14ac:dyDescent="0.25">
      <c r="A268" s="89">
        <v>4700</v>
      </c>
      <c r="B268" s="90" t="s">
        <v>458</v>
      </c>
      <c r="C268" s="90" t="s">
        <v>458</v>
      </c>
      <c r="D268" s="89">
        <v>47.16</v>
      </c>
      <c r="E268" s="90" t="s">
        <v>71</v>
      </c>
      <c r="F268" s="91">
        <v>0</v>
      </c>
      <c r="G268" s="91">
        <v>0</v>
      </c>
      <c r="H268" s="91">
        <v>0</v>
      </c>
      <c r="I268" s="91">
        <v>0</v>
      </c>
      <c r="J268" s="91">
        <v>0</v>
      </c>
      <c r="K268" s="91">
        <v>0</v>
      </c>
      <c r="L268" s="91">
        <v>0</v>
      </c>
      <c r="M268" s="91">
        <v>0</v>
      </c>
      <c r="N268" s="91">
        <v>0</v>
      </c>
      <c r="O268" s="87"/>
    </row>
    <row r="269" spans="1:15" ht="23.25" x14ac:dyDescent="0.25">
      <c r="A269" s="89">
        <v>4701</v>
      </c>
      <c r="B269" s="90" t="s">
        <v>459</v>
      </c>
      <c r="C269" s="90" t="s">
        <v>459</v>
      </c>
      <c r="D269" s="89">
        <v>12.58</v>
      </c>
      <c r="E269" s="90" t="s">
        <v>71</v>
      </c>
      <c r="F269" s="91">
        <v>0</v>
      </c>
      <c r="G269" s="91">
        <v>0</v>
      </c>
      <c r="H269" s="91">
        <v>0</v>
      </c>
      <c r="I269" s="91">
        <v>0</v>
      </c>
      <c r="J269" s="91">
        <v>0</v>
      </c>
      <c r="K269" s="91">
        <v>0</v>
      </c>
      <c r="L269" s="91">
        <v>0</v>
      </c>
      <c r="M269" s="91">
        <v>0</v>
      </c>
      <c r="N269" s="91">
        <v>0</v>
      </c>
      <c r="O269" s="87"/>
    </row>
    <row r="270" spans="1:15" ht="23.25" x14ac:dyDescent="0.25">
      <c r="A270" s="89">
        <v>4702</v>
      </c>
      <c r="B270" s="90" t="s">
        <v>460</v>
      </c>
      <c r="C270" s="90" t="s">
        <v>460</v>
      </c>
      <c r="D270" s="89">
        <v>3.12</v>
      </c>
      <c r="E270" s="90" t="s">
        <v>71</v>
      </c>
      <c r="F270" s="91">
        <v>0</v>
      </c>
      <c r="G270" s="91">
        <v>0</v>
      </c>
      <c r="H270" s="91">
        <v>0</v>
      </c>
      <c r="I270" s="91">
        <v>0</v>
      </c>
      <c r="J270" s="91">
        <v>0</v>
      </c>
      <c r="K270" s="91">
        <v>0</v>
      </c>
      <c r="L270" s="91">
        <v>0</v>
      </c>
      <c r="M270" s="91">
        <v>0</v>
      </c>
      <c r="N270" s="91">
        <v>0</v>
      </c>
      <c r="O270" s="87"/>
    </row>
    <row r="271" spans="1:15" ht="34.5" x14ac:dyDescent="0.25">
      <c r="A271" s="89">
        <v>4703</v>
      </c>
      <c r="B271" s="90" t="s">
        <v>461</v>
      </c>
      <c r="C271" s="90" t="s">
        <v>461</v>
      </c>
      <c r="D271" s="89">
        <v>8.16</v>
      </c>
      <c r="E271" s="90" t="s">
        <v>55</v>
      </c>
      <c r="F271" s="91">
        <v>1757.2474461941085</v>
      </c>
      <c r="G271" s="91">
        <v>7.0289897847764351</v>
      </c>
      <c r="H271" s="91">
        <v>0</v>
      </c>
      <c r="I271" s="91">
        <v>598.71263180628011</v>
      </c>
      <c r="J271" s="91">
        <v>0</v>
      </c>
      <c r="K271" s="91">
        <v>0</v>
      </c>
      <c r="L271" s="91">
        <v>0</v>
      </c>
      <c r="M271" s="91">
        <v>1158.5348143878286</v>
      </c>
      <c r="N271" s="91">
        <v>404938.29922080145</v>
      </c>
      <c r="O271" s="87"/>
    </row>
    <row r="272" spans="1:15" ht="34.5" x14ac:dyDescent="0.25">
      <c r="A272" s="89">
        <v>4704</v>
      </c>
      <c r="B272" s="90" t="s">
        <v>462</v>
      </c>
      <c r="C272" s="90" t="s">
        <v>462</v>
      </c>
      <c r="D272" s="89">
        <v>7</v>
      </c>
      <c r="E272" s="90" t="s">
        <v>71</v>
      </c>
      <c r="F272" s="91">
        <v>0</v>
      </c>
      <c r="G272" s="91">
        <v>0</v>
      </c>
      <c r="H272" s="91">
        <v>0</v>
      </c>
      <c r="I272" s="91">
        <v>0</v>
      </c>
      <c r="J272" s="91">
        <v>0</v>
      </c>
      <c r="K272" s="91">
        <v>0</v>
      </c>
      <c r="L272" s="91">
        <v>0</v>
      </c>
      <c r="M272" s="91">
        <v>0</v>
      </c>
      <c r="N272" s="91">
        <v>0</v>
      </c>
      <c r="O272" s="87"/>
    </row>
    <row r="273" spans="1:15" ht="34.5" x14ac:dyDescent="0.25">
      <c r="A273" s="89">
        <v>4705</v>
      </c>
      <c r="B273" s="90" t="s">
        <v>463</v>
      </c>
      <c r="C273" s="90" t="s">
        <v>463</v>
      </c>
      <c r="D273" s="89">
        <v>89.19</v>
      </c>
      <c r="E273" s="90" t="s">
        <v>71</v>
      </c>
      <c r="F273" s="91">
        <v>0</v>
      </c>
      <c r="G273" s="91">
        <v>0</v>
      </c>
      <c r="H273" s="91">
        <v>0</v>
      </c>
      <c r="I273" s="91">
        <v>0</v>
      </c>
      <c r="J273" s="91">
        <v>0</v>
      </c>
      <c r="K273" s="91">
        <v>0</v>
      </c>
      <c r="L273" s="91">
        <v>0</v>
      </c>
      <c r="M273" s="91">
        <v>0</v>
      </c>
      <c r="N273" s="91">
        <v>0</v>
      </c>
      <c r="O273" s="87"/>
    </row>
    <row r="274" spans="1:15" ht="23.25" x14ac:dyDescent="0.25">
      <c r="A274" s="89">
        <v>4706</v>
      </c>
      <c r="B274" s="90" t="s">
        <v>464</v>
      </c>
      <c r="C274" s="90" t="s">
        <v>464</v>
      </c>
      <c r="D274" s="89">
        <v>7.5</v>
      </c>
      <c r="E274" s="90" t="s">
        <v>71</v>
      </c>
      <c r="F274" s="91">
        <v>0</v>
      </c>
      <c r="G274" s="91">
        <v>0</v>
      </c>
      <c r="H274" s="91">
        <v>0</v>
      </c>
      <c r="I274" s="91">
        <v>0</v>
      </c>
      <c r="J274" s="91">
        <v>0</v>
      </c>
      <c r="K274" s="91">
        <v>0</v>
      </c>
      <c r="L274" s="91">
        <v>0</v>
      </c>
      <c r="M274" s="91">
        <v>0</v>
      </c>
      <c r="N274" s="91">
        <v>0</v>
      </c>
      <c r="O274" s="87"/>
    </row>
    <row r="275" spans="1:15" ht="23.25" x14ac:dyDescent="0.25">
      <c r="A275" s="89">
        <v>4800</v>
      </c>
      <c r="B275" s="90" t="s">
        <v>465</v>
      </c>
      <c r="C275" s="90" t="s">
        <v>466</v>
      </c>
      <c r="D275" s="89">
        <v>46.91</v>
      </c>
      <c r="E275" s="90" t="s">
        <v>55</v>
      </c>
      <c r="F275" s="91">
        <v>1757.2474461941085</v>
      </c>
      <c r="G275" s="91">
        <v>7.0289897847764351</v>
      </c>
      <c r="H275" s="91">
        <v>0</v>
      </c>
      <c r="I275" s="91">
        <v>598.71263180628011</v>
      </c>
      <c r="J275" s="91">
        <v>0</v>
      </c>
      <c r="K275" s="91">
        <v>0</v>
      </c>
      <c r="L275" s="91">
        <v>0</v>
      </c>
      <c r="M275" s="91">
        <v>1158.5348143878286</v>
      </c>
      <c r="N275" s="91">
        <v>404938.29922080145</v>
      </c>
      <c r="O275" s="87"/>
    </row>
    <row r="276" spans="1:15" ht="34.5" x14ac:dyDescent="0.25">
      <c r="A276" s="89">
        <v>4801</v>
      </c>
      <c r="B276" s="90" t="s">
        <v>467</v>
      </c>
      <c r="C276" s="90" t="s">
        <v>467</v>
      </c>
      <c r="D276" s="89">
        <v>40.47</v>
      </c>
      <c r="E276" s="90" t="s">
        <v>71</v>
      </c>
      <c r="F276" s="91">
        <v>5557.6914147339212</v>
      </c>
      <c r="G276" s="91">
        <v>22.230765658935685</v>
      </c>
      <c r="H276" s="91">
        <v>0</v>
      </c>
      <c r="I276" s="91">
        <v>1907.7901559178595</v>
      </c>
      <c r="J276" s="91">
        <v>172.62556639891119</v>
      </c>
      <c r="K276" s="91">
        <v>316.62247572893659</v>
      </c>
      <c r="L276" s="91">
        <v>0</v>
      </c>
      <c r="M276" s="91">
        <v>3160.6532166882134</v>
      </c>
      <c r="N276" s="91">
        <v>2838667.1208921764</v>
      </c>
      <c r="O276" s="87"/>
    </row>
    <row r="277" spans="1:15" ht="34.5" x14ac:dyDescent="0.25">
      <c r="A277" s="89">
        <v>4802</v>
      </c>
      <c r="B277" s="90" t="s">
        <v>468</v>
      </c>
      <c r="C277" s="90" t="s">
        <v>468</v>
      </c>
      <c r="D277" s="89">
        <v>7.49</v>
      </c>
      <c r="E277" s="90" t="s">
        <v>71</v>
      </c>
      <c r="F277" s="91">
        <v>5111.8544364102645</v>
      </c>
      <c r="G277" s="91">
        <v>20.447417745641054</v>
      </c>
      <c r="H277" s="91">
        <v>0</v>
      </c>
      <c r="I277" s="91">
        <v>684.99938202717146</v>
      </c>
      <c r="J277" s="91">
        <v>34.815240282133345</v>
      </c>
      <c r="K277" s="91">
        <v>241.03760916209291</v>
      </c>
      <c r="L277" s="91">
        <v>0</v>
      </c>
      <c r="M277" s="91">
        <v>4151.0022049388663</v>
      </c>
      <c r="N277" s="91">
        <v>2269747.4879079484</v>
      </c>
      <c r="O277" s="87"/>
    </row>
    <row r="278" spans="1:15" ht="45.75" x14ac:dyDescent="0.25">
      <c r="A278" s="89">
        <v>4803</v>
      </c>
      <c r="B278" s="90" t="s">
        <v>469</v>
      </c>
      <c r="C278" s="90" t="s">
        <v>469</v>
      </c>
      <c r="D278" s="89">
        <v>46.22</v>
      </c>
      <c r="E278" s="90" t="s">
        <v>71</v>
      </c>
      <c r="F278" s="91">
        <v>7383.1002557951924</v>
      </c>
      <c r="G278" s="91">
        <v>29.532401023180771</v>
      </c>
      <c r="H278" s="91">
        <v>0</v>
      </c>
      <c r="I278" s="91">
        <v>684.99938202717146</v>
      </c>
      <c r="J278" s="91">
        <v>1618.7452755635891</v>
      </c>
      <c r="K278" s="91">
        <v>288.64300545214348</v>
      </c>
      <c r="L278" s="91">
        <v>0</v>
      </c>
      <c r="M278" s="91">
        <v>4790.7125927522884</v>
      </c>
      <c r="N278" s="91">
        <v>2865148.4089767747</v>
      </c>
      <c r="O278" s="87"/>
    </row>
    <row r="279" spans="1:15" ht="45.75" x14ac:dyDescent="0.25">
      <c r="A279" s="89">
        <v>4804</v>
      </c>
      <c r="B279" s="90" t="s">
        <v>470</v>
      </c>
      <c r="C279" s="90" t="s">
        <v>470</v>
      </c>
      <c r="D279" s="89">
        <v>31.92</v>
      </c>
      <c r="E279" s="90" t="s">
        <v>71</v>
      </c>
      <c r="F279" s="91">
        <v>5070.8074897659653</v>
      </c>
      <c r="G279" s="91">
        <v>20.28322995906386</v>
      </c>
      <c r="H279" s="91">
        <v>0</v>
      </c>
      <c r="I279" s="91">
        <v>684.99938202717146</v>
      </c>
      <c r="J279" s="91">
        <v>34.815240282133345</v>
      </c>
      <c r="K279" s="91">
        <v>85.186528901344644</v>
      </c>
      <c r="L279" s="91">
        <v>0</v>
      </c>
      <c r="M279" s="91">
        <v>4265.806338555316</v>
      </c>
      <c r="N279" s="91">
        <v>2188797.3432433442</v>
      </c>
      <c r="O279" s="87"/>
    </row>
    <row r="280" spans="1:15" ht="34.5" x14ac:dyDescent="0.25">
      <c r="A280" s="89">
        <v>4805</v>
      </c>
      <c r="B280" s="90" t="s">
        <v>471</v>
      </c>
      <c r="C280" s="90" t="s">
        <v>471</v>
      </c>
      <c r="D280" s="89">
        <v>36.39</v>
      </c>
      <c r="E280" s="90" t="s">
        <v>71</v>
      </c>
      <c r="F280" s="91">
        <v>18428.793912433772</v>
      </c>
      <c r="G280" s="91">
        <v>73.715175649735059</v>
      </c>
      <c r="H280" s="91">
        <v>0</v>
      </c>
      <c r="I280" s="91">
        <v>7734.5562703202086</v>
      </c>
      <c r="J280" s="91">
        <v>108.92570415896697</v>
      </c>
      <c r="K280" s="91">
        <v>563.07790960837053</v>
      </c>
      <c r="L280" s="91">
        <v>0</v>
      </c>
      <c r="M280" s="91">
        <v>10022.23402834622</v>
      </c>
      <c r="N280" s="91">
        <v>9760951.7572735567</v>
      </c>
      <c r="O280" s="87"/>
    </row>
    <row r="281" spans="1:15" ht="34.5" x14ac:dyDescent="0.25">
      <c r="A281" s="89">
        <v>4806</v>
      </c>
      <c r="B281" s="90" t="s">
        <v>472</v>
      </c>
      <c r="C281" s="90" t="s">
        <v>472</v>
      </c>
      <c r="D281" s="89">
        <v>39.909999999999997</v>
      </c>
      <c r="E281" s="90" t="s">
        <v>71</v>
      </c>
      <c r="F281" s="91">
        <v>19512.640872567714</v>
      </c>
      <c r="G281" s="91">
        <v>78.050563490270847</v>
      </c>
      <c r="H281" s="91">
        <v>0</v>
      </c>
      <c r="I281" s="91">
        <v>7451.7790546116776</v>
      </c>
      <c r="J281" s="91">
        <v>162.59919959392258</v>
      </c>
      <c r="K281" s="91">
        <v>768.81713030208539</v>
      </c>
      <c r="L281" s="91">
        <v>0</v>
      </c>
      <c r="M281" s="91">
        <v>11129.445488060024</v>
      </c>
      <c r="N281" s="91">
        <v>9940550.2264338974</v>
      </c>
      <c r="O281" s="87"/>
    </row>
    <row r="282" spans="1:15" ht="23.25" x14ac:dyDescent="0.25">
      <c r="A282" s="89">
        <v>4807</v>
      </c>
      <c r="B282" s="90" t="s">
        <v>473</v>
      </c>
      <c r="C282" s="90" t="s">
        <v>473</v>
      </c>
      <c r="D282" s="89">
        <v>47.18</v>
      </c>
      <c r="E282" s="90" t="s">
        <v>71</v>
      </c>
      <c r="F282" s="91">
        <v>21105.210562692097</v>
      </c>
      <c r="G282" s="91">
        <v>84.420842250768359</v>
      </c>
      <c r="H282" s="91">
        <v>0</v>
      </c>
      <c r="I282" s="91">
        <v>9378.90096548765</v>
      </c>
      <c r="J282" s="91">
        <v>666.32861470995476</v>
      </c>
      <c r="K282" s="91">
        <v>793.08829545924584</v>
      </c>
      <c r="L282" s="91">
        <v>0</v>
      </c>
      <c r="M282" s="91">
        <v>10266.892687035239</v>
      </c>
      <c r="N282" s="91">
        <v>10133671.188776787</v>
      </c>
      <c r="O282" s="87"/>
    </row>
    <row r="283" spans="1:15" ht="23.25" x14ac:dyDescent="0.25">
      <c r="A283" s="89">
        <v>4808</v>
      </c>
      <c r="B283" s="90" t="s">
        <v>474</v>
      </c>
      <c r="C283" s="90" t="s">
        <v>474</v>
      </c>
      <c r="D283" s="89">
        <v>29.49</v>
      </c>
      <c r="E283" s="90" t="s">
        <v>71</v>
      </c>
      <c r="F283" s="91">
        <v>15262.309895784063</v>
      </c>
      <c r="G283" s="91">
        <v>61.049239583136242</v>
      </c>
      <c r="H283" s="91">
        <v>0</v>
      </c>
      <c r="I283" s="91">
        <v>6700.4696943169238</v>
      </c>
      <c r="J283" s="91">
        <v>270.69739926446573</v>
      </c>
      <c r="K283" s="91">
        <v>145.3554083418301</v>
      </c>
      <c r="L283" s="91">
        <v>0</v>
      </c>
      <c r="M283" s="91">
        <v>8145.7873938608418</v>
      </c>
      <c r="N283" s="91">
        <v>8256632.5912100282</v>
      </c>
      <c r="O283" s="87"/>
    </row>
    <row r="284" spans="1:15" ht="23.25" x14ac:dyDescent="0.25">
      <c r="A284" s="89">
        <v>4809</v>
      </c>
      <c r="B284" s="90" t="s">
        <v>475</v>
      </c>
      <c r="C284" s="90" t="s">
        <v>476</v>
      </c>
      <c r="D284" s="89">
        <v>37.119999999999997</v>
      </c>
      <c r="E284" s="90" t="s">
        <v>71</v>
      </c>
      <c r="F284" s="91">
        <v>17609.449129562658</v>
      </c>
      <c r="G284" s="91">
        <v>70.43779651825065</v>
      </c>
      <c r="H284" s="91">
        <v>0</v>
      </c>
      <c r="I284" s="91">
        <v>7657.6063435287942</v>
      </c>
      <c r="J284" s="91">
        <v>920.06140038899275</v>
      </c>
      <c r="K284" s="91">
        <v>100.41469652681565</v>
      </c>
      <c r="L284" s="91">
        <v>0</v>
      </c>
      <c r="M284" s="91">
        <v>8931.3666891180583</v>
      </c>
      <c r="N284" s="91">
        <v>8962732.1334944144</v>
      </c>
      <c r="O284" s="87"/>
    </row>
    <row r="285" spans="1:15" ht="23.25" x14ac:dyDescent="0.25">
      <c r="A285" s="89">
        <v>4811</v>
      </c>
      <c r="B285" s="92" t="s">
        <v>477</v>
      </c>
      <c r="C285" s="92" t="s">
        <v>478</v>
      </c>
      <c r="D285" s="89">
        <v>11.23</v>
      </c>
      <c r="E285" s="90" t="s">
        <v>71</v>
      </c>
      <c r="F285" s="91">
        <v>18358.649481551816</v>
      </c>
      <c r="G285" s="91">
        <v>73.43459792620726</v>
      </c>
      <c r="H285" s="91">
        <v>0</v>
      </c>
      <c r="I285" s="91">
        <v>7810.3876310345095</v>
      </c>
      <c r="J285" s="91">
        <v>936.75233345576657</v>
      </c>
      <c r="K285" s="91">
        <v>100.41469652681565</v>
      </c>
      <c r="L285" s="91">
        <v>0</v>
      </c>
      <c r="M285" s="91">
        <v>9511.0948205347268</v>
      </c>
      <c r="N285" s="91">
        <v>9215718.4290290382</v>
      </c>
      <c r="O285" s="87"/>
    </row>
    <row r="286" spans="1:15" ht="23.25" x14ac:dyDescent="0.25">
      <c r="A286" s="89">
        <v>4812</v>
      </c>
      <c r="B286" s="92" t="s">
        <v>479</v>
      </c>
      <c r="C286" s="92" t="s">
        <v>478</v>
      </c>
      <c r="D286" s="89">
        <v>11.23</v>
      </c>
      <c r="E286" s="90" t="s">
        <v>71</v>
      </c>
      <c r="F286" s="91">
        <v>0</v>
      </c>
      <c r="G286" s="91">
        <v>0</v>
      </c>
      <c r="H286" s="91">
        <v>0</v>
      </c>
      <c r="I286" s="91">
        <v>0</v>
      </c>
      <c r="J286" s="91">
        <v>0</v>
      </c>
      <c r="K286" s="91">
        <v>0</v>
      </c>
      <c r="L286" s="91">
        <v>0</v>
      </c>
      <c r="M286" s="91">
        <v>0</v>
      </c>
      <c r="N286" s="91">
        <v>0</v>
      </c>
      <c r="O286" s="87"/>
    </row>
    <row r="287" spans="1:15" ht="57" x14ac:dyDescent="0.25">
      <c r="A287" s="89">
        <v>4813</v>
      </c>
      <c r="B287" s="90" t="s">
        <v>480</v>
      </c>
      <c r="C287" s="90" t="s">
        <v>481</v>
      </c>
      <c r="D287" s="89">
        <v>5.48</v>
      </c>
      <c r="E287" s="90" t="s">
        <v>71</v>
      </c>
      <c r="F287" s="91">
        <v>0</v>
      </c>
      <c r="G287" s="91">
        <v>0</v>
      </c>
      <c r="H287" s="91">
        <v>0</v>
      </c>
      <c r="I287" s="91">
        <v>0</v>
      </c>
      <c r="J287" s="91">
        <v>0</v>
      </c>
      <c r="K287" s="91">
        <v>0</v>
      </c>
      <c r="L287" s="91">
        <v>0</v>
      </c>
      <c r="M287" s="91">
        <v>0</v>
      </c>
      <c r="N287" s="91">
        <v>0</v>
      </c>
      <c r="O287" s="87"/>
    </row>
    <row r="288" spans="1:15" ht="45.75" x14ac:dyDescent="0.25">
      <c r="A288" s="89">
        <v>4814</v>
      </c>
      <c r="B288" s="90" t="s">
        <v>481</v>
      </c>
      <c r="C288" s="90" t="s">
        <v>481</v>
      </c>
      <c r="D288" s="89">
        <v>5.48</v>
      </c>
      <c r="E288" s="90" t="s">
        <v>71</v>
      </c>
      <c r="F288" s="91">
        <v>0</v>
      </c>
      <c r="G288" s="91">
        <v>0</v>
      </c>
      <c r="H288" s="91">
        <v>0</v>
      </c>
      <c r="I288" s="91">
        <v>0</v>
      </c>
      <c r="J288" s="91">
        <v>0</v>
      </c>
      <c r="K288" s="91">
        <v>0</v>
      </c>
      <c r="L288" s="91">
        <v>0</v>
      </c>
      <c r="M288" s="91">
        <v>0</v>
      </c>
      <c r="N288" s="91">
        <v>0</v>
      </c>
      <c r="O288" s="87"/>
    </row>
    <row r="289" spans="1:15" ht="34.5" x14ac:dyDescent="0.25">
      <c r="A289" s="89">
        <v>4815</v>
      </c>
      <c r="B289" s="90" t="s">
        <v>482</v>
      </c>
      <c r="C289" s="90" t="s">
        <v>483</v>
      </c>
      <c r="D289" s="89">
        <v>52.02</v>
      </c>
      <c r="E289" s="90" t="s">
        <v>55</v>
      </c>
      <c r="F289" s="91">
        <v>2478.827995232311</v>
      </c>
      <c r="G289" s="91">
        <v>9.9153119809292463</v>
      </c>
      <c r="H289" s="91">
        <v>0</v>
      </c>
      <c r="I289" s="91">
        <v>451.44714513452686</v>
      </c>
      <c r="J289" s="91">
        <v>868.8460357099558</v>
      </c>
      <c r="K289" s="91">
        <v>0</v>
      </c>
      <c r="L289" s="91">
        <v>0</v>
      </c>
      <c r="M289" s="91">
        <v>1158.5348143878286</v>
      </c>
      <c r="N289" s="91">
        <v>620828.30466177408</v>
      </c>
      <c r="O289" s="87"/>
    </row>
    <row r="290" spans="1:15" ht="45.75" x14ac:dyDescent="0.25">
      <c r="A290" s="93">
        <v>4816</v>
      </c>
      <c r="B290" s="92" t="s">
        <v>484</v>
      </c>
      <c r="C290" s="92" t="s">
        <v>478</v>
      </c>
      <c r="D290" s="89">
        <v>6.67</v>
      </c>
      <c r="E290" s="94" t="s">
        <v>71</v>
      </c>
      <c r="F290" s="91">
        <v>15262.309895784063</v>
      </c>
      <c r="G290" s="91">
        <v>61.049239583136242</v>
      </c>
      <c r="H290" s="91">
        <v>0</v>
      </c>
      <c r="I290" s="91">
        <v>6700.4696943169238</v>
      </c>
      <c r="J290" s="91">
        <v>270.69739926446573</v>
      </c>
      <c r="K290" s="91">
        <v>145.3554083418301</v>
      </c>
      <c r="L290" s="91">
        <v>0</v>
      </c>
      <c r="M290" s="91">
        <v>8145.7873938608418</v>
      </c>
      <c r="N290" s="91">
        <v>8256632.5912100282</v>
      </c>
      <c r="O290" s="87"/>
    </row>
    <row r="291" spans="1:15" ht="45.75" x14ac:dyDescent="0.25">
      <c r="A291" s="89">
        <v>4817</v>
      </c>
      <c r="B291" s="90" t="s">
        <v>485</v>
      </c>
      <c r="C291" s="90" t="s">
        <v>485</v>
      </c>
      <c r="D291" s="89">
        <v>1.72</v>
      </c>
      <c r="E291" s="90" t="s">
        <v>71</v>
      </c>
      <c r="F291" s="91">
        <v>22118.746116906637</v>
      </c>
      <c r="G291" s="91">
        <v>88.474984467626584</v>
      </c>
      <c r="H291" s="91">
        <v>0</v>
      </c>
      <c r="I291" s="91">
        <v>9696.9434305393461</v>
      </c>
      <c r="J291" s="91">
        <v>1927.5360464848113</v>
      </c>
      <c r="K291" s="91">
        <v>100.41469652681565</v>
      </c>
      <c r="L291" s="91">
        <v>0</v>
      </c>
      <c r="M291" s="91">
        <v>10393.851943355672</v>
      </c>
      <c r="N291" s="91">
        <v>10817738.359038491</v>
      </c>
      <c r="O291" s="87"/>
    </row>
    <row r="292" spans="1:15" ht="34.5" x14ac:dyDescent="0.25">
      <c r="A292" s="89">
        <v>4818</v>
      </c>
      <c r="B292" s="90" t="s">
        <v>486</v>
      </c>
      <c r="C292" s="90" t="s">
        <v>486</v>
      </c>
      <c r="D292" s="89">
        <v>50.9</v>
      </c>
      <c r="E292" s="90" t="s">
        <v>71</v>
      </c>
      <c r="F292" s="91">
        <v>18314.070128684347</v>
      </c>
      <c r="G292" s="91">
        <v>73.256280514737384</v>
      </c>
      <c r="H292" s="91">
        <v>0</v>
      </c>
      <c r="I292" s="91">
        <v>7632.6565664449736</v>
      </c>
      <c r="J292" s="91">
        <v>744.30383930790072</v>
      </c>
      <c r="K292" s="91">
        <v>479.70510604690821</v>
      </c>
      <c r="L292" s="91">
        <v>0</v>
      </c>
      <c r="M292" s="91">
        <v>9457.4046168845634</v>
      </c>
      <c r="N292" s="91">
        <v>9190968.9168624766</v>
      </c>
      <c r="O292" s="87"/>
    </row>
    <row r="293" spans="1:15" ht="34.5" x14ac:dyDescent="0.25">
      <c r="A293" s="93">
        <v>4825</v>
      </c>
      <c r="B293" s="92" t="s">
        <v>487</v>
      </c>
      <c r="C293" s="92" t="s">
        <v>487</v>
      </c>
      <c r="D293" s="89">
        <v>52.1</v>
      </c>
      <c r="E293" s="92" t="s">
        <v>71</v>
      </c>
      <c r="F293" s="91">
        <v>17791.99791026493</v>
      </c>
      <c r="G293" s="91">
        <v>71.167991641059729</v>
      </c>
      <c r="H293" s="91">
        <v>0</v>
      </c>
      <c r="I293" s="91">
        <v>7058.1117940645945</v>
      </c>
      <c r="J293" s="91">
        <v>108.92570415896697</v>
      </c>
      <c r="K293" s="91">
        <v>602.72638369514607</v>
      </c>
      <c r="L293" s="91">
        <v>0</v>
      </c>
      <c r="M293" s="91">
        <v>10022.234028346222</v>
      </c>
      <c r="N293" s="91">
        <v>9403609.2194899768</v>
      </c>
      <c r="O293" s="87"/>
    </row>
    <row r="294" spans="1:15" ht="23.25" x14ac:dyDescent="0.25">
      <c r="A294" s="93">
        <v>4826</v>
      </c>
      <c r="B294" s="92" t="s">
        <v>488</v>
      </c>
      <c r="C294" s="92" t="s">
        <v>488</v>
      </c>
      <c r="D294" s="89">
        <v>46.92</v>
      </c>
      <c r="E294" s="92" t="s">
        <v>71</v>
      </c>
      <c r="F294" s="91">
        <v>19096.99917133827</v>
      </c>
      <c r="G294" s="91">
        <v>76.387996685353045</v>
      </c>
      <c r="H294" s="91">
        <v>0</v>
      </c>
      <c r="I294" s="91">
        <v>7281.5764444864089</v>
      </c>
      <c r="J294" s="91">
        <v>162.59919959392258</v>
      </c>
      <c r="K294" s="91">
        <v>683.82849387010788</v>
      </c>
      <c r="L294" s="91">
        <v>0</v>
      </c>
      <c r="M294" s="91">
        <v>10968.995033387824</v>
      </c>
      <c r="N294" s="91">
        <v>9722982.9908319823</v>
      </c>
      <c r="O294" s="87"/>
    </row>
    <row r="295" spans="1:15" ht="34.5" x14ac:dyDescent="0.25">
      <c r="A295" s="93">
        <v>4830</v>
      </c>
      <c r="B295" s="92" t="s">
        <v>489</v>
      </c>
      <c r="C295" s="92" t="s">
        <v>489</v>
      </c>
      <c r="D295" s="89">
        <v>56.36</v>
      </c>
      <c r="E295" s="92" t="s">
        <v>71</v>
      </c>
      <c r="F295" s="91">
        <v>0</v>
      </c>
      <c r="G295" s="91">
        <v>0</v>
      </c>
      <c r="H295" s="91">
        <v>0</v>
      </c>
      <c r="I295" s="91">
        <v>0</v>
      </c>
      <c r="J295" s="91">
        <v>0</v>
      </c>
      <c r="K295" s="91">
        <v>0</v>
      </c>
      <c r="L295" s="91">
        <v>0</v>
      </c>
      <c r="M295" s="91">
        <v>0</v>
      </c>
      <c r="N295" s="91">
        <v>0</v>
      </c>
      <c r="O295" s="87"/>
    </row>
    <row r="296" spans="1:15" ht="45.75" x14ac:dyDescent="0.25">
      <c r="A296" s="93">
        <v>4832</v>
      </c>
      <c r="B296" s="92" t="s">
        <v>490</v>
      </c>
      <c r="C296" s="92" t="s">
        <v>490</v>
      </c>
      <c r="D296" s="89">
        <v>2.7</v>
      </c>
      <c r="E296" s="92" t="s">
        <v>71</v>
      </c>
      <c r="F296" s="91">
        <v>0</v>
      </c>
      <c r="G296" s="91">
        <v>0</v>
      </c>
      <c r="H296" s="91">
        <v>0</v>
      </c>
      <c r="I296" s="91">
        <v>0</v>
      </c>
      <c r="J296" s="91">
        <v>0</v>
      </c>
      <c r="K296" s="91">
        <v>0</v>
      </c>
      <c r="L296" s="91">
        <v>0</v>
      </c>
      <c r="M296" s="91">
        <v>0</v>
      </c>
      <c r="N296" s="91">
        <v>0</v>
      </c>
      <c r="O296" s="87"/>
    </row>
    <row r="297" spans="1:15" ht="45.75" x14ac:dyDescent="0.25">
      <c r="A297" s="89">
        <v>4900</v>
      </c>
      <c r="B297" s="90" t="s">
        <v>491</v>
      </c>
      <c r="C297" s="90" t="s">
        <v>492</v>
      </c>
      <c r="D297" s="89">
        <v>20.100000000000001</v>
      </c>
      <c r="E297" s="90" t="s">
        <v>55</v>
      </c>
      <c r="F297" s="91">
        <v>0</v>
      </c>
      <c r="G297" s="91">
        <v>0</v>
      </c>
      <c r="H297" s="91">
        <v>0</v>
      </c>
      <c r="I297" s="91">
        <v>0</v>
      </c>
      <c r="J297" s="91">
        <v>0</v>
      </c>
      <c r="K297" s="91">
        <v>0</v>
      </c>
      <c r="L297" s="91">
        <v>0</v>
      </c>
      <c r="M297" s="91">
        <v>0</v>
      </c>
      <c r="N297" s="91">
        <v>0</v>
      </c>
      <c r="O297" s="87"/>
    </row>
    <row r="298" spans="1:15" ht="34.5" x14ac:dyDescent="0.25">
      <c r="A298" s="89">
        <v>4901</v>
      </c>
      <c r="B298" s="90" t="s">
        <v>493</v>
      </c>
      <c r="C298" s="90" t="s">
        <v>494</v>
      </c>
      <c r="D298" s="89">
        <v>102.23</v>
      </c>
      <c r="E298" s="90" t="s">
        <v>55</v>
      </c>
      <c r="F298" s="91">
        <v>0</v>
      </c>
      <c r="G298" s="91">
        <v>0</v>
      </c>
      <c r="H298" s="91">
        <v>0</v>
      </c>
      <c r="I298" s="91">
        <v>0</v>
      </c>
      <c r="J298" s="91">
        <v>0</v>
      </c>
      <c r="K298" s="91">
        <v>0</v>
      </c>
      <c r="L298" s="91">
        <v>0</v>
      </c>
      <c r="M298" s="91">
        <v>0</v>
      </c>
      <c r="N298" s="91">
        <v>0</v>
      </c>
      <c r="O298" s="87"/>
    </row>
    <row r="299" spans="1:15" ht="23.25" x14ac:dyDescent="0.25">
      <c r="A299" s="89">
        <v>4902</v>
      </c>
      <c r="B299" s="90" t="s">
        <v>495</v>
      </c>
      <c r="C299" s="90" t="s">
        <v>496</v>
      </c>
      <c r="D299" s="89">
        <v>36.799999999999997</v>
      </c>
      <c r="E299" s="90" t="s">
        <v>55</v>
      </c>
      <c r="F299" s="91">
        <v>732.67780273444919</v>
      </c>
      <c r="G299" s="91">
        <v>2.9307112109377966</v>
      </c>
      <c r="H299" s="91">
        <v>0</v>
      </c>
      <c r="I299" s="91">
        <v>0</v>
      </c>
      <c r="J299" s="91">
        <v>732.67780273444919</v>
      </c>
      <c r="K299" s="91">
        <v>0</v>
      </c>
      <c r="L299" s="91">
        <v>0</v>
      </c>
      <c r="M299" s="91">
        <v>0</v>
      </c>
      <c r="N299" s="91">
        <v>77972.787791754919</v>
      </c>
      <c r="O299" s="87"/>
    </row>
    <row r="300" spans="1:15" ht="34.5" x14ac:dyDescent="0.25">
      <c r="A300" s="89">
        <v>4903</v>
      </c>
      <c r="B300" s="90" t="s">
        <v>497</v>
      </c>
      <c r="C300" s="90" t="s">
        <v>498</v>
      </c>
      <c r="D300" s="89">
        <v>74.94</v>
      </c>
      <c r="E300" s="90" t="s">
        <v>55</v>
      </c>
      <c r="F300" s="91">
        <v>968.30434225146359</v>
      </c>
      <c r="G300" s="91">
        <v>3.8732173690058547</v>
      </c>
      <c r="H300" s="91">
        <v>0</v>
      </c>
      <c r="I300" s="91">
        <v>111.69889590517781</v>
      </c>
      <c r="J300" s="91">
        <v>804.66735382574348</v>
      </c>
      <c r="K300" s="91">
        <v>0</v>
      </c>
      <c r="L300" s="91">
        <v>0</v>
      </c>
      <c r="M300" s="91">
        <v>51.938092520542455</v>
      </c>
      <c r="N300" s="91">
        <v>188835.32724147313</v>
      </c>
      <c r="O300" s="87"/>
    </row>
    <row r="301" spans="1:15" ht="34.5" x14ac:dyDescent="0.25">
      <c r="A301" s="89">
        <v>4904</v>
      </c>
      <c r="B301" s="90" t="s">
        <v>499</v>
      </c>
      <c r="C301" s="90" t="s">
        <v>499</v>
      </c>
      <c r="D301" s="89">
        <v>28.24</v>
      </c>
      <c r="E301" s="90" t="s">
        <v>55</v>
      </c>
      <c r="F301" s="91">
        <v>732.67780273444919</v>
      </c>
      <c r="G301" s="91">
        <v>2.9307112109377966</v>
      </c>
      <c r="H301" s="91">
        <v>0</v>
      </c>
      <c r="I301" s="91">
        <v>0</v>
      </c>
      <c r="J301" s="91">
        <v>732.67780273444919</v>
      </c>
      <c r="K301" s="91">
        <v>0</v>
      </c>
      <c r="L301" s="91">
        <v>0</v>
      </c>
      <c r="M301" s="91">
        <v>0</v>
      </c>
      <c r="N301" s="91">
        <v>200021.04014650462</v>
      </c>
      <c r="O301" s="87">
        <v>1</v>
      </c>
    </row>
    <row r="302" spans="1:15" ht="34.5" x14ac:dyDescent="0.25">
      <c r="A302" s="89">
        <v>5000</v>
      </c>
      <c r="B302" s="90" t="s">
        <v>500</v>
      </c>
      <c r="C302" s="90" t="s">
        <v>501</v>
      </c>
      <c r="D302" s="89">
        <v>95.64</v>
      </c>
      <c r="E302" s="90" t="s">
        <v>55</v>
      </c>
      <c r="F302" s="91">
        <v>0</v>
      </c>
      <c r="G302" s="91">
        <v>0</v>
      </c>
      <c r="H302" s="91">
        <v>0</v>
      </c>
      <c r="I302" s="91">
        <v>0</v>
      </c>
      <c r="J302" s="91">
        <v>0</v>
      </c>
      <c r="K302" s="91">
        <v>0</v>
      </c>
      <c r="L302" s="91">
        <v>0</v>
      </c>
      <c r="M302" s="91">
        <v>0</v>
      </c>
      <c r="N302" s="91">
        <v>0</v>
      </c>
      <c r="O302" s="87"/>
    </row>
    <row r="303" spans="1:15" ht="34.5" x14ac:dyDescent="0.25">
      <c r="A303" s="89">
        <v>5100</v>
      </c>
      <c r="B303" s="90" t="s">
        <v>502</v>
      </c>
      <c r="C303" s="90" t="s">
        <v>502</v>
      </c>
      <c r="D303" s="89">
        <v>12.92</v>
      </c>
      <c r="E303" s="90" t="s">
        <v>55</v>
      </c>
      <c r="F303" s="91">
        <v>968.30434225146359</v>
      </c>
      <c r="G303" s="91">
        <v>3.8732173690058547</v>
      </c>
      <c r="H303" s="91">
        <v>0</v>
      </c>
      <c r="I303" s="91">
        <v>111.69889590517781</v>
      </c>
      <c r="J303" s="91">
        <v>804.66735382574348</v>
      </c>
      <c r="K303" s="91">
        <v>0</v>
      </c>
      <c r="L303" s="91">
        <v>0</v>
      </c>
      <c r="M303" s="91">
        <v>51.938092520542455</v>
      </c>
      <c r="N303" s="91">
        <v>301134.11698698031</v>
      </c>
      <c r="O303" s="87">
        <v>1</v>
      </c>
    </row>
    <row r="304" spans="1:15" ht="23.25" x14ac:dyDescent="0.25">
      <c r="A304" s="89">
        <v>5200</v>
      </c>
      <c r="B304" s="90" t="s">
        <v>503</v>
      </c>
      <c r="C304" s="90" t="s">
        <v>503</v>
      </c>
      <c r="D304" s="89">
        <v>22.75</v>
      </c>
      <c r="E304" s="90" t="s">
        <v>55</v>
      </c>
      <c r="F304" s="91">
        <v>0</v>
      </c>
      <c r="G304" s="91">
        <v>0</v>
      </c>
      <c r="H304" s="91">
        <v>0</v>
      </c>
      <c r="I304" s="91">
        <v>0</v>
      </c>
      <c r="J304" s="91">
        <v>0</v>
      </c>
      <c r="K304" s="91">
        <v>0</v>
      </c>
      <c r="L304" s="91">
        <v>0</v>
      </c>
      <c r="M304" s="91">
        <v>0</v>
      </c>
      <c r="N304" s="91">
        <v>0</v>
      </c>
      <c r="O304" s="87"/>
    </row>
    <row r="305" spans="1:15" ht="23.25" x14ac:dyDescent="0.25">
      <c r="A305" s="89">
        <v>5300</v>
      </c>
      <c r="B305" s="90" t="s">
        <v>504</v>
      </c>
      <c r="C305" s="90" t="s">
        <v>505</v>
      </c>
      <c r="D305" s="89">
        <v>26</v>
      </c>
      <c r="E305" s="90" t="s">
        <v>55</v>
      </c>
      <c r="F305" s="91">
        <v>3770.8711350808626</v>
      </c>
      <c r="G305" s="91">
        <v>15.083484540323452</v>
      </c>
      <c r="H305" s="91">
        <v>0</v>
      </c>
      <c r="I305" s="91">
        <v>1402.2220255591151</v>
      </c>
      <c r="J305" s="91">
        <v>1166.974127981068</v>
      </c>
      <c r="K305" s="91">
        <v>8.5022968298675963</v>
      </c>
      <c r="L305" s="91">
        <v>0</v>
      </c>
      <c r="M305" s="91">
        <v>1193.1726847108121</v>
      </c>
      <c r="N305" s="91">
        <v>743555.12017777888</v>
      </c>
      <c r="O305" s="87"/>
    </row>
    <row r="306" spans="1:15" ht="34.5" x14ac:dyDescent="0.25">
      <c r="A306" s="89">
        <v>5301</v>
      </c>
      <c r="B306" s="90" t="s">
        <v>506</v>
      </c>
      <c r="C306" s="90" t="s">
        <v>507</v>
      </c>
      <c r="D306" s="89">
        <v>43.75</v>
      </c>
      <c r="E306" s="90" t="s">
        <v>55</v>
      </c>
      <c r="F306" s="91">
        <v>963.83172191653023</v>
      </c>
      <c r="G306" s="91">
        <v>3.8553268876661213</v>
      </c>
      <c r="H306" s="91">
        <v>0</v>
      </c>
      <c r="I306" s="91">
        <v>198.7369966105112</v>
      </c>
      <c r="J306" s="91">
        <v>738.37322098357822</v>
      </c>
      <c r="K306" s="91">
        <v>26.721504322441017</v>
      </c>
      <c r="L306" s="91">
        <v>0</v>
      </c>
      <c r="M306" s="91">
        <v>0</v>
      </c>
      <c r="N306" s="91">
        <v>41303.373258238513</v>
      </c>
      <c r="O306" s="87"/>
    </row>
    <row r="307" spans="1:15" ht="23.25" x14ac:dyDescent="0.25">
      <c r="A307" s="89">
        <v>5302</v>
      </c>
      <c r="B307" s="90" t="s">
        <v>508</v>
      </c>
      <c r="C307" s="90" t="s">
        <v>509</v>
      </c>
      <c r="D307" s="89">
        <v>36.83</v>
      </c>
      <c r="E307" s="90" t="s">
        <v>55</v>
      </c>
      <c r="F307" s="91">
        <v>699.44345337345089</v>
      </c>
      <c r="G307" s="91">
        <v>2.7977738134938033</v>
      </c>
      <c r="H307" s="91">
        <v>0</v>
      </c>
      <c r="I307" s="91">
        <v>361.59239247867436</v>
      </c>
      <c r="J307" s="91">
        <v>56.574765458466686</v>
      </c>
      <c r="K307" s="91">
        <v>0</v>
      </c>
      <c r="L307" s="91">
        <v>0</v>
      </c>
      <c r="M307" s="91">
        <v>281.27629543630974</v>
      </c>
      <c r="N307" s="91">
        <v>368680.35534149338</v>
      </c>
      <c r="O307" s="87"/>
    </row>
    <row r="308" spans="1:15" ht="23.25" x14ac:dyDescent="0.25">
      <c r="A308" s="89">
        <v>5303</v>
      </c>
      <c r="B308" s="90" t="s">
        <v>510</v>
      </c>
      <c r="C308" s="90" t="s">
        <v>511</v>
      </c>
      <c r="D308" s="89">
        <v>112.48</v>
      </c>
      <c r="E308" s="90" t="s">
        <v>55</v>
      </c>
      <c r="F308" s="91">
        <v>1721.4347484033897</v>
      </c>
      <c r="G308" s="91">
        <v>6.8857389936135585</v>
      </c>
      <c r="H308" s="91">
        <v>0</v>
      </c>
      <c r="I308" s="91">
        <v>0</v>
      </c>
      <c r="J308" s="91">
        <v>0</v>
      </c>
      <c r="K308" s="91">
        <v>1721.4347484033897</v>
      </c>
      <c r="L308" s="91">
        <v>0</v>
      </c>
      <c r="M308" s="91">
        <v>0</v>
      </c>
      <c r="N308" s="91">
        <v>600886.87354326108</v>
      </c>
      <c r="O308" s="87"/>
    </row>
    <row r="309" spans="1:15" ht="23.25" x14ac:dyDescent="0.25">
      <c r="A309" s="89">
        <v>5304</v>
      </c>
      <c r="B309" s="90" t="s">
        <v>512</v>
      </c>
      <c r="C309" s="90" t="s">
        <v>513</v>
      </c>
      <c r="D309" s="89">
        <v>14.1</v>
      </c>
      <c r="E309" s="90" t="s">
        <v>55</v>
      </c>
      <c r="F309" s="91">
        <v>4745.6827189760334</v>
      </c>
      <c r="G309" s="91">
        <v>18.982730875904135</v>
      </c>
      <c r="H309" s="91">
        <v>0</v>
      </c>
      <c r="I309" s="91">
        <v>1614.0147372754263</v>
      </c>
      <c r="J309" s="91">
        <v>1900.9954439293795</v>
      </c>
      <c r="K309" s="91">
        <v>8.5022968298675963</v>
      </c>
      <c r="L309" s="91">
        <v>0</v>
      </c>
      <c r="M309" s="91">
        <v>1222.1702409413592</v>
      </c>
      <c r="N309" s="91">
        <v>785960.35526312655</v>
      </c>
      <c r="O309" s="87"/>
    </row>
    <row r="310" spans="1:15" ht="23.25" x14ac:dyDescent="0.25">
      <c r="A310" s="89">
        <v>5305</v>
      </c>
      <c r="B310" s="90" t="s">
        <v>514</v>
      </c>
      <c r="C310" s="90" t="s">
        <v>514</v>
      </c>
      <c r="D310" s="89">
        <v>4.4400000000000004</v>
      </c>
      <c r="E310" s="90" t="s">
        <v>55</v>
      </c>
      <c r="F310" s="91">
        <v>974.81158389516986</v>
      </c>
      <c r="G310" s="91">
        <v>3.8992463355806795</v>
      </c>
      <c r="H310" s="91">
        <v>0</v>
      </c>
      <c r="I310" s="91">
        <v>211.7927117163112</v>
      </c>
      <c r="J310" s="91">
        <v>734.02131594831133</v>
      </c>
      <c r="K310" s="91">
        <v>0</v>
      </c>
      <c r="L310" s="91">
        <v>0</v>
      </c>
      <c r="M310" s="91">
        <v>28.997556230547396</v>
      </c>
      <c r="N310" s="91">
        <v>42405.23508534766</v>
      </c>
      <c r="O310" s="87"/>
    </row>
    <row r="311" spans="1:15" ht="23.25" x14ac:dyDescent="0.25">
      <c r="A311" s="89">
        <v>5400</v>
      </c>
      <c r="B311" s="90" t="s">
        <v>515</v>
      </c>
      <c r="C311" s="90" t="s">
        <v>515</v>
      </c>
      <c r="D311" s="89">
        <v>11.57</v>
      </c>
      <c r="E311" s="90" t="s">
        <v>55</v>
      </c>
      <c r="F311" s="91">
        <v>0</v>
      </c>
      <c r="G311" s="91">
        <v>0</v>
      </c>
      <c r="H311" s="91">
        <v>0</v>
      </c>
      <c r="I311" s="91">
        <v>0</v>
      </c>
      <c r="J311" s="91">
        <v>0</v>
      </c>
      <c r="K311" s="91">
        <v>0</v>
      </c>
      <c r="L311" s="91">
        <v>0</v>
      </c>
      <c r="M311" s="91">
        <v>0</v>
      </c>
      <c r="N311" s="91">
        <v>0</v>
      </c>
      <c r="O311" s="87"/>
    </row>
    <row r="312" spans="1:15" ht="34.5" x14ac:dyDescent="0.25">
      <c r="A312" s="89">
        <v>5500</v>
      </c>
      <c r="B312" s="90" t="s">
        <v>516</v>
      </c>
      <c r="C312" s="90" t="s">
        <v>517</v>
      </c>
      <c r="D312" s="89">
        <v>21.62</v>
      </c>
      <c r="E312" s="90" t="s">
        <v>55</v>
      </c>
      <c r="F312" s="91">
        <v>826.54622011476863</v>
      </c>
      <c r="G312" s="91">
        <v>3.3061848804590741</v>
      </c>
      <c r="H312" s="91">
        <v>0</v>
      </c>
      <c r="I312" s="91">
        <v>0</v>
      </c>
      <c r="J312" s="91">
        <v>732.67780273444919</v>
      </c>
      <c r="K312" s="91">
        <v>93.868417380319343</v>
      </c>
      <c r="L312" s="91">
        <v>0</v>
      </c>
      <c r="M312" s="91">
        <v>0</v>
      </c>
      <c r="N312" s="91">
        <v>148524.12122479512</v>
      </c>
      <c r="O312" s="87"/>
    </row>
    <row r="313" spans="1:15" ht="23.25" x14ac:dyDescent="0.25">
      <c r="A313" s="89">
        <v>5501</v>
      </c>
      <c r="B313" s="90" t="s">
        <v>518</v>
      </c>
      <c r="C313" s="90" t="s">
        <v>519</v>
      </c>
      <c r="D313" s="89">
        <v>61.83</v>
      </c>
      <c r="E313" s="90" t="s">
        <v>55</v>
      </c>
      <c r="F313" s="91">
        <v>732.67780273444919</v>
      </c>
      <c r="G313" s="91">
        <v>2.9307112109377966</v>
      </c>
      <c r="H313" s="91">
        <v>0</v>
      </c>
      <c r="I313" s="91">
        <v>0</v>
      </c>
      <c r="J313" s="91">
        <v>732.67780273444919</v>
      </c>
      <c r="K313" s="91">
        <v>0</v>
      </c>
      <c r="L313" s="91">
        <v>0</v>
      </c>
      <c r="M313" s="91">
        <v>0</v>
      </c>
      <c r="N313" s="91">
        <v>122608.84913363676</v>
      </c>
      <c r="O313" s="87"/>
    </row>
    <row r="314" spans="1:15" ht="34.5" x14ac:dyDescent="0.25">
      <c r="A314" s="89">
        <v>5600</v>
      </c>
      <c r="B314" s="90" t="s">
        <v>520</v>
      </c>
      <c r="C314" s="90" t="s">
        <v>520</v>
      </c>
      <c r="D314" s="89">
        <v>36.4</v>
      </c>
      <c r="E314" s="90" t="s">
        <v>55</v>
      </c>
      <c r="F314" s="91">
        <v>588.80410312643403</v>
      </c>
      <c r="G314" s="91">
        <v>2.3552164125057362</v>
      </c>
      <c r="H314" s="91">
        <v>0</v>
      </c>
      <c r="I314" s="91">
        <v>0</v>
      </c>
      <c r="J314" s="91">
        <v>294.47890738637795</v>
      </c>
      <c r="K314" s="91">
        <v>0</v>
      </c>
      <c r="L314" s="91">
        <v>0</v>
      </c>
      <c r="M314" s="91">
        <v>294.32519574005607</v>
      </c>
      <c r="N314" s="91">
        <v>45427.523012664744</v>
      </c>
      <c r="O314" s="87"/>
    </row>
    <row r="315" spans="1:15" ht="23.25" x14ac:dyDescent="0.25">
      <c r="A315" s="89">
        <v>5601</v>
      </c>
      <c r="B315" s="90" t="s">
        <v>521</v>
      </c>
      <c r="C315" s="90" t="s">
        <v>521</v>
      </c>
      <c r="D315" s="89">
        <v>28.48</v>
      </c>
      <c r="E315" s="90" t="s">
        <v>55</v>
      </c>
      <c r="F315" s="91">
        <v>0</v>
      </c>
      <c r="G315" s="91">
        <v>0</v>
      </c>
      <c r="H315" s="91">
        <v>0</v>
      </c>
      <c r="I315" s="91">
        <v>0</v>
      </c>
      <c r="J315" s="91">
        <v>0</v>
      </c>
      <c r="K315" s="91">
        <v>0</v>
      </c>
      <c r="L315" s="91">
        <v>0</v>
      </c>
      <c r="M315" s="91">
        <v>0</v>
      </c>
      <c r="N315" s="91">
        <v>0</v>
      </c>
      <c r="O315" s="87"/>
    </row>
    <row r="316" spans="1:15" ht="23.25" x14ac:dyDescent="0.25">
      <c r="A316" s="89">
        <v>5700</v>
      </c>
      <c r="B316" s="90" t="s">
        <v>522</v>
      </c>
      <c r="C316" s="90" t="s">
        <v>523</v>
      </c>
      <c r="D316" s="89">
        <v>40.799999999999997</v>
      </c>
      <c r="E316" s="90" t="s">
        <v>55</v>
      </c>
      <c r="F316" s="91">
        <v>6222.0750470154353</v>
      </c>
      <c r="G316" s="91">
        <v>24.888300188061738</v>
      </c>
      <c r="H316" s="91">
        <v>0</v>
      </c>
      <c r="I316" s="91">
        <v>622.2605787488236</v>
      </c>
      <c r="J316" s="91">
        <v>4490.0618102433582</v>
      </c>
      <c r="K316" s="91">
        <v>259.60484181744567</v>
      </c>
      <c r="L316" s="91">
        <v>0</v>
      </c>
      <c r="M316" s="91">
        <v>850.14781620580663</v>
      </c>
      <c r="N316" s="91">
        <v>2122755.7679744055</v>
      </c>
      <c r="O316" s="87">
        <v>1</v>
      </c>
    </row>
    <row r="317" spans="1:15" ht="23.25" x14ac:dyDescent="0.25">
      <c r="A317" s="89">
        <v>5701</v>
      </c>
      <c r="B317" s="90" t="s">
        <v>524</v>
      </c>
      <c r="C317" s="90" t="s">
        <v>525</v>
      </c>
      <c r="D317" s="89">
        <v>15.85</v>
      </c>
      <c r="E317" s="90" t="s">
        <v>55</v>
      </c>
      <c r="F317" s="91">
        <v>1784.7905193062263</v>
      </c>
      <c r="G317" s="91">
        <v>7.1391620772249054</v>
      </c>
      <c r="H317" s="91">
        <v>0</v>
      </c>
      <c r="I317" s="91">
        <v>622.2605787488236</v>
      </c>
      <c r="J317" s="91">
        <v>63.827940517244471</v>
      </c>
      <c r="K317" s="91">
        <v>259.60484181744567</v>
      </c>
      <c r="L317" s="91">
        <v>0</v>
      </c>
      <c r="M317" s="91">
        <v>839.09715822271255</v>
      </c>
      <c r="N317" s="91">
        <v>858626.97513396502</v>
      </c>
      <c r="O317" s="87"/>
    </row>
    <row r="318" spans="1:15" ht="57" x14ac:dyDescent="0.25">
      <c r="A318" s="89">
        <v>5800</v>
      </c>
      <c r="B318" s="90" t="s">
        <v>526</v>
      </c>
      <c r="C318" s="90" t="s">
        <v>527</v>
      </c>
      <c r="D318" s="89">
        <v>21.19</v>
      </c>
      <c r="E318" s="90" t="s">
        <v>55</v>
      </c>
      <c r="F318" s="91">
        <v>6834.9086610580835</v>
      </c>
      <c r="G318" s="91">
        <v>27.33963464423233</v>
      </c>
      <c r="H318" s="91">
        <v>0</v>
      </c>
      <c r="I318" s="91">
        <v>2839.9700945291888</v>
      </c>
      <c r="J318" s="91">
        <v>1984.0365841755442</v>
      </c>
      <c r="K318" s="91">
        <v>207.55317707184898</v>
      </c>
      <c r="L318" s="91">
        <v>0</v>
      </c>
      <c r="M318" s="91">
        <v>1803.348805281501</v>
      </c>
      <c r="N318" s="91">
        <v>2192928.4205749673</v>
      </c>
      <c r="O318" s="87"/>
    </row>
    <row r="319" spans="1:15" ht="23.25" x14ac:dyDescent="0.25">
      <c r="A319" s="89">
        <v>5801</v>
      </c>
      <c r="B319" s="90" t="s">
        <v>528</v>
      </c>
      <c r="C319" s="90" t="s">
        <v>529</v>
      </c>
      <c r="D319" s="89">
        <v>11.44</v>
      </c>
      <c r="E319" s="90" t="s">
        <v>55</v>
      </c>
      <c r="F319" s="91">
        <v>297.15043755900513</v>
      </c>
      <c r="G319" s="91">
        <v>1.1886017502360204</v>
      </c>
      <c r="H319" s="91">
        <v>0</v>
      </c>
      <c r="I319" s="91">
        <v>79.544225535579841</v>
      </c>
      <c r="J319" s="91">
        <v>0</v>
      </c>
      <c r="K319" s="91">
        <v>150.19719832655107</v>
      </c>
      <c r="L319" s="91">
        <v>0</v>
      </c>
      <c r="M319" s="91">
        <v>67.40901369687424</v>
      </c>
      <c r="N319" s="91">
        <v>181276.80681166198</v>
      </c>
      <c r="O319" s="87"/>
    </row>
    <row r="320" spans="1:15" ht="34.5" x14ac:dyDescent="0.25">
      <c r="A320" s="89">
        <v>5802</v>
      </c>
      <c r="B320" s="90" t="s">
        <v>530</v>
      </c>
      <c r="C320" s="90" t="s">
        <v>531</v>
      </c>
      <c r="D320" s="89">
        <v>53.04</v>
      </c>
      <c r="E320" s="90" t="s">
        <v>55</v>
      </c>
      <c r="F320" s="91">
        <v>4946.7387017205965</v>
      </c>
      <c r="G320" s="91">
        <v>19.786954806882388</v>
      </c>
      <c r="H320" s="91">
        <v>0</v>
      </c>
      <c r="I320" s="91">
        <v>2440.2728450249801</v>
      </c>
      <c r="J320" s="91">
        <v>42.06841534091113</v>
      </c>
      <c r="K320" s="91">
        <v>455.97569887428051</v>
      </c>
      <c r="L320" s="91">
        <v>0</v>
      </c>
      <c r="M320" s="91">
        <v>2008.4217424804256</v>
      </c>
      <c r="N320" s="91">
        <v>1975524.1110416825</v>
      </c>
      <c r="O320" s="87"/>
    </row>
    <row r="321" spans="1:15" ht="45.75" x14ac:dyDescent="0.25">
      <c r="A321" s="89">
        <v>5803</v>
      </c>
      <c r="B321" s="90" t="s">
        <v>532</v>
      </c>
      <c r="C321" s="90" t="s">
        <v>533</v>
      </c>
      <c r="D321" s="89">
        <v>29.43</v>
      </c>
      <c r="E321" s="90" t="s">
        <v>55</v>
      </c>
      <c r="F321" s="91">
        <v>1790.8747684095993</v>
      </c>
      <c r="G321" s="91">
        <v>7.1634990736383983</v>
      </c>
      <c r="H321" s="91">
        <v>0</v>
      </c>
      <c r="I321" s="91">
        <v>1498.2830145266339</v>
      </c>
      <c r="J321" s="91">
        <v>52.222860423200032</v>
      </c>
      <c r="K321" s="91">
        <v>122.12685304065815</v>
      </c>
      <c r="L321" s="91">
        <v>0</v>
      </c>
      <c r="M321" s="91">
        <v>118.24204041910728</v>
      </c>
      <c r="N321" s="91">
        <v>613052.10394669359</v>
      </c>
      <c r="O321" s="87"/>
    </row>
    <row r="322" spans="1:15" ht="34.5" x14ac:dyDescent="0.25">
      <c r="A322" s="89">
        <v>5900</v>
      </c>
      <c r="B322" s="90" t="s">
        <v>534</v>
      </c>
      <c r="C322" s="90" t="s">
        <v>534</v>
      </c>
      <c r="D322" s="89">
        <v>17.22</v>
      </c>
      <c r="E322" s="90" t="s">
        <v>55</v>
      </c>
      <c r="F322" s="91">
        <v>0</v>
      </c>
      <c r="G322" s="91">
        <v>0</v>
      </c>
      <c r="H322" s="91">
        <v>0</v>
      </c>
      <c r="I322" s="91">
        <v>0</v>
      </c>
      <c r="J322" s="91">
        <v>0</v>
      </c>
      <c r="K322" s="91">
        <v>0</v>
      </c>
      <c r="L322" s="91">
        <v>0</v>
      </c>
      <c r="M322" s="91">
        <v>0</v>
      </c>
      <c r="N322" s="91">
        <v>0</v>
      </c>
      <c r="O322" s="87"/>
    </row>
    <row r="323" spans="1:15" ht="34.5" x14ac:dyDescent="0.25">
      <c r="A323" s="89">
        <v>6000</v>
      </c>
      <c r="B323" s="90" t="s">
        <v>535</v>
      </c>
      <c r="C323" s="90" t="s">
        <v>536</v>
      </c>
      <c r="D323" s="89">
        <v>30.5</v>
      </c>
      <c r="E323" s="90" t="s">
        <v>55</v>
      </c>
      <c r="F323" s="91">
        <v>1790.8747684095993</v>
      </c>
      <c r="G323" s="91">
        <v>7.1634990736383983</v>
      </c>
      <c r="H323" s="91">
        <v>0</v>
      </c>
      <c r="I323" s="91">
        <v>1498.2830145266339</v>
      </c>
      <c r="J323" s="91">
        <v>52.222860423200032</v>
      </c>
      <c r="K323" s="91">
        <v>122.12685304065815</v>
      </c>
      <c r="L323" s="91">
        <v>0</v>
      </c>
      <c r="M323" s="91">
        <v>118.2420404191073</v>
      </c>
      <c r="N323" s="91">
        <v>613052.10394669359</v>
      </c>
      <c r="O323" s="87"/>
    </row>
    <row r="324" spans="1:15" ht="23.25" x14ac:dyDescent="0.25">
      <c r="A324" s="89">
        <v>6001</v>
      </c>
      <c r="B324" s="90" t="s">
        <v>537</v>
      </c>
      <c r="C324" s="90" t="s">
        <v>538</v>
      </c>
      <c r="D324" s="89">
        <v>14.52</v>
      </c>
      <c r="E324" s="90" t="s">
        <v>55</v>
      </c>
      <c r="F324" s="91">
        <v>3923.7892457912767</v>
      </c>
      <c r="G324" s="91">
        <v>15.695156983165107</v>
      </c>
      <c r="H324" s="91">
        <v>0</v>
      </c>
      <c r="I324" s="91">
        <v>2120.5435932754576</v>
      </c>
      <c r="J324" s="91">
        <v>464.17475901589586</v>
      </c>
      <c r="K324" s="91">
        <v>381.73169485810382</v>
      </c>
      <c r="L324" s="91">
        <v>0</v>
      </c>
      <c r="M324" s="91">
        <v>957.33919864181985</v>
      </c>
      <c r="N324" s="91">
        <v>1524777.5721105202</v>
      </c>
      <c r="O324" s="87"/>
    </row>
    <row r="325" spans="1:15" ht="23.25" x14ac:dyDescent="0.25">
      <c r="A325" s="89">
        <v>6002</v>
      </c>
      <c r="B325" s="90" t="s">
        <v>539</v>
      </c>
      <c r="C325" s="90" t="s">
        <v>540</v>
      </c>
      <c r="D325" s="89">
        <v>63.25</v>
      </c>
      <c r="E325" s="90" t="s">
        <v>55</v>
      </c>
      <c r="F325" s="91">
        <v>0</v>
      </c>
      <c r="G325" s="91">
        <v>0</v>
      </c>
      <c r="H325" s="91">
        <v>0</v>
      </c>
      <c r="I325" s="91">
        <v>0</v>
      </c>
      <c r="J325" s="91">
        <v>0</v>
      </c>
      <c r="K325" s="91">
        <v>0</v>
      </c>
      <c r="L325" s="91">
        <v>0</v>
      </c>
      <c r="M325" s="91">
        <v>0</v>
      </c>
      <c r="N325" s="91">
        <v>0</v>
      </c>
      <c r="O325" s="87"/>
    </row>
    <row r="326" spans="1:15" ht="23.25" x14ac:dyDescent="0.25">
      <c r="A326" s="89">
        <v>6004</v>
      </c>
      <c r="B326" s="90" t="s">
        <v>541</v>
      </c>
      <c r="C326" s="90" t="s">
        <v>542</v>
      </c>
      <c r="D326" s="89">
        <v>15.05</v>
      </c>
      <c r="E326" s="90" t="s">
        <v>55</v>
      </c>
      <c r="F326" s="91">
        <v>2138.9987264850506</v>
      </c>
      <c r="G326" s="91">
        <v>8.555994905940203</v>
      </c>
      <c r="H326" s="91">
        <v>0</v>
      </c>
      <c r="I326" s="91">
        <v>1498.2830145266339</v>
      </c>
      <c r="J326" s="91">
        <v>400.34681849865137</v>
      </c>
      <c r="K326" s="91">
        <v>122.12685304065816</v>
      </c>
      <c r="L326" s="91">
        <v>0</v>
      </c>
      <c r="M326" s="91">
        <v>118.2420404191073</v>
      </c>
      <c r="N326" s="91">
        <v>666042.93946280831</v>
      </c>
      <c r="O326" s="87"/>
    </row>
    <row r="327" spans="1:15" ht="34.5" x14ac:dyDescent="0.25">
      <c r="A327" s="89">
        <v>6005</v>
      </c>
      <c r="B327" s="90" t="s">
        <v>543</v>
      </c>
      <c r="C327" s="90" t="s">
        <v>543</v>
      </c>
      <c r="D327" s="89">
        <v>4.2</v>
      </c>
      <c r="E327" s="90" t="s">
        <v>55</v>
      </c>
      <c r="F327" s="91">
        <v>0</v>
      </c>
      <c r="G327" s="91">
        <v>0</v>
      </c>
      <c r="H327" s="91">
        <v>0</v>
      </c>
      <c r="I327" s="91">
        <v>0</v>
      </c>
      <c r="J327" s="91">
        <v>0</v>
      </c>
      <c r="K327" s="91">
        <v>0</v>
      </c>
      <c r="L327" s="91">
        <v>0</v>
      </c>
      <c r="M327" s="91">
        <v>0</v>
      </c>
      <c r="N327" s="91">
        <v>0</v>
      </c>
      <c r="O327" s="87"/>
    </row>
    <row r="328" spans="1:15" ht="45.75" x14ac:dyDescent="0.25">
      <c r="A328" s="89">
        <v>6100</v>
      </c>
      <c r="B328" s="90" t="s">
        <v>544</v>
      </c>
      <c r="C328" s="90" t="s">
        <v>544</v>
      </c>
      <c r="D328" s="89">
        <v>6.35</v>
      </c>
      <c r="E328" s="90" t="s">
        <v>71</v>
      </c>
      <c r="F328" s="91">
        <v>0</v>
      </c>
      <c r="G328" s="91">
        <v>0</v>
      </c>
      <c r="H328" s="91">
        <v>0</v>
      </c>
      <c r="I328" s="91">
        <v>0</v>
      </c>
      <c r="J328" s="91">
        <v>0</v>
      </c>
      <c r="K328" s="91">
        <v>0</v>
      </c>
      <c r="L328" s="91">
        <v>0</v>
      </c>
      <c r="M328" s="91">
        <v>0</v>
      </c>
      <c r="N328" s="91">
        <v>0</v>
      </c>
      <c r="O328" s="87"/>
    </row>
    <row r="329" spans="1:15" ht="23.25" x14ac:dyDescent="0.25">
      <c r="A329" s="89">
        <v>6101</v>
      </c>
      <c r="B329" s="90" t="s">
        <v>545</v>
      </c>
      <c r="C329" s="90" t="s">
        <v>545</v>
      </c>
      <c r="D329" s="89">
        <v>4.6100000000000003</v>
      </c>
      <c r="E329" s="90" t="s">
        <v>71</v>
      </c>
      <c r="F329" s="91">
        <v>0</v>
      </c>
      <c r="G329" s="91">
        <v>0</v>
      </c>
      <c r="H329" s="91">
        <v>0</v>
      </c>
      <c r="I329" s="91">
        <v>0</v>
      </c>
      <c r="J329" s="91">
        <v>0</v>
      </c>
      <c r="K329" s="91">
        <v>0</v>
      </c>
      <c r="L329" s="91">
        <v>0</v>
      </c>
      <c r="M329" s="91">
        <v>0</v>
      </c>
      <c r="N329" s="91">
        <v>0</v>
      </c>
      <c r="O329" s="87"/>
    </row>
    <row r="330" spans="1:15" ht="23.25" x14ac:dyDescent="0.25">
      <c r="A330" s="89">
        <v>6102</v>
      </c>
      <c r="B330" s="90" t="s">
        <v>546</v>
      </c>
      <c r="C330" s="90" t="s">
        <v>546</v>
      </c>
      <c r="D330" s="89">
        <v>4.71</v>
      </c>
      <c r="E330" s="90" t="s">
        <v>71</v>
      </c>
      <c r="F330" s="91">
        <v>0</v>
      </c>
      <c r="G330" s="91">
        <v>0</v>
      </c>
      <c r="H330" s="91">
        <v>0</v>
      </c>
      <c r="I330" s="91">
        <v>0</v>
      </c>
      <c r="J330" s="91">
        <v>0</v>
      </c>
      <c r="K330" s="91">
        <v>0</v>
      </c>
      <c r="L330" s="91">
        <v>0</v>
      </c>
      <c r="M330" s="91">
        <v>0</v>
      </c>
      <c r="N330" s="91">
        <v>0</v>
      </c>
      <c r="O330" s="87"/>
    </row>
    <row r="331" spans="1:15" ht="34.5" x14ac:dyDescent="0.25">
      <c r="A331" s="89">
        <v>6200</v>
      </c>
      <c r="B331" s="90" t="s">
        <v>547</v>
      </c>
      <c r="C331" s="90" t="s">
        <v>548</v>
      </c>
      <c r="D331" s="89">
        <v>18.440000000000001</v>
      </c>
      <c r="E331" s="90" t="s">
        <v>71</v>
      </c>
      <c r="F331" s="91">
        <v>12386.220846685104</v>
      </c>
      <c r="G331" s="91">
        <v>49.544883386740416</v>
      </c>
      <c r="H331" s="91">
        <v>0</v>
      </c>
      <c r="I331" s="91">
        <v>1702.6548439589169</v>
      </c>
      <c r="J331" s="91">
        <v>0</v>
      </c>
      <c r="K331" s="91">
        <v>47.605396290050592</v>
      </c>
      <c r="L331" s="91">
        <v>0</v>
      </c>
      <c r="M331" s="91">
        <v>10635.960606436136</v>
      </c>
      <c r="N331" s="91">
        <v>8502436.6919185799</v>
      </c>
      <c r="O331" s="87"/>
    </row>
    <row r="332" spans="1:15" ht="23.25" x14ac:dyDescent="0.25">
      <c r="A332" s="89">
        <v>6201</v>
      </c>
      <c r="B332" s="90" t="s">
        <v>549</v>
      </c>
      <c r="C332" s="90" t="s">
        <v>549</v>
      </c>
      <c r="D332" s="89">
        <v>6.24</v>
      </c>
      <c r="E332" s="90" t="s">
        <v>71</v>
      </c>
      <c r="F332" s="91">
        <v>12386.220846685104</v>
      </c>
      <c r="G332" s="91">
        <v>49.544883386740423</v>
      </c>
      <c r="H332" s="91">
        <v>0</v>
      </c>
      <c r="I332" s="91">
        <v>1702.6548439589167</v>
      </c>
      <c r="J332" s="91">
        <v>0</v>
      </c>
      <c r="K332" s="91">
        <v>47.605396290050592</v>
      </c>
      <c r="L332" s="91">
        <v>0</v>
      </c>
      <c r="M332" s="91">
        <v>10635.96060643614</v>
      </c>
      <c r="N332" s="91">
        <v>8502436.691918578</v>
      </c>
      <c r="O332" s="87"/>
    </row>
    <row r="333" spans="1:15" ht="23.25" x14ac:dyDescent="0.25">
      <c r="A333" s="89">
        <v>6202</v>
      </c>
      <c r="B333" s="90" t="s">
        <v>550</v>
      </c>
      <c r="C333" s="90" t="s">
        <v>550</v>
      </c>
      <c r="D333" s="89">
        <v>3.58</v>
      </c>
      <c r="E333" s="90" t="s">
        <v>71</v>
      </c>
      <c r="F333" s="91">
        <v>12396.603246644319</v>
      </c>
      <c r="G333" s="91">
        <v>49.58641298657728</v>
      </c>
      <c r="H333" s="91">
        <v>0</v>
      </c>
      <c r="I333" s="91">
        <v>1685.1928638850873</v>
      </c>
      <c r="J333" s="91">
        <v>0</v>
      </c>
      <c r="K333" s="91">
        <v>47.605396290050592</v>
      </c>
      <c r="L333" s="91">
        <v>0</v>
      </c>
      <c r="M333" s="91">
        <v>10663.804986469182</v>
      </c>
      <c r="N333" s="91">
        <v>8511479.6022169013</v>
      </c>
      <c r="O333" s="87"/>
    </row>
    <row r="334" spans="1:15" ht="23.25" x14ac:dyDescent="0.25">
      <c r="A334" s="89">
        <v>6203</v>
      </c>
      <c r="B334" s="90" t="s">
        <v>551</v>
      </c>
      <c r="C334" s="90" t="s">
        <v>551</v>
      </c>
      <c r="D334" s="89">
        <v>3</v>
      </c>
      <c r="E334" s="90" t="s">
        <v>71</v>
      </c>
      <c r="F334" s="91">
        <v>0</v>
      </c>
      <c r="G334" s="91">
        <v>0</v>
      </c>
      <c r="H334" s="91">
        <v>0</v>
      </c>
      <c r="I334" s="91">
        <v>0</v>
      </c>
      <c r="J334" s="91">
        <v>0</v>
      </c>
      <c r="K334" s="91">
        <v>0</v>
      </c>
      <c r="L334" s="91">
        <v>0</v>
      </c>
      <c r="M334" s="91">
        <v>0</v>
      </c>
      <c r="N334" s="91">
        <v>0</v>
      </c>
      <c r="O334" s="87"/>
    </row>
    <row r="335" spans="1:15" ht="23.25" x14ac:dyDescent="0.25">
      <c r="A335" s="89">
        <v>6300</v>
      </c>
      <c r="B335" s="90" t="s">
        <v>552</v>
      </c>
      <c r="C335" s="90" t="s">
        <v>553</v>
      </c>
      <c r="D335" s="89">
        <v>55.28</v>
      </c>
      <c r="E335" s="90" t="s">
        <v>55</v>
      </c>
      <c r="F335" s="91">
        <v>169.72429637540009</v>
      </c>
      <c r="G335" s="91">
        <v>0.67889718550160039</v>
      </c>
      <c r="H335" s="91">
        <v>0</v>
      </c>
      <c r="I335" s="91">
        <v>11.60508009404445</v>
      </c>
      <c r="J335" s="91">
        <v>158.11921628135565</v>
      </c>
      <c r="K335" s="91">
        <v>0</v>
      </c>
      <c r="L335" s="91">
        <v>0</v>
      </c>
      <c r="M335" s="91">
        <v>0</v>
      </c>
      <c r="N335" s="91">
        <v>9913.5353350163132</v>
      </c>
      <c r="O335" s="87"/>
    </row>
    <row r="336" spans="1:15" ht="34.5" x14ac:dyDescent="0.25">
      <c r="A336" s="89">
        <v>6301</v>
      </c>
      <c r="B336" s="90" t="s">
        <v>554</v>
      </c>
      <c r="C336" s="90" t="s">
        <v>555</v>
      </c>
      <c r="D336" s="89">
        <v>45.33</v>
      </c>
      <c r="E336" s="90" t="s">
        <v>55</v>
      </c>
      <c r="F336" s="91">
        <v>0</v>
      </c>
      <c r="G336" s="91">
        <v>0</v>
      </c>
      <c r="H336" s="91">
        <v>0</v>
      </c>
      <c r="I336" s="91">
        <v>0</v>
      </c>
      <c r="J336" s="91">
        <v>0</v>
      </c>
      <c r="K336" s="91">
        <v>0</v>
      </c>
      <c r="L336" s="91">
        <v>0</v>
      </c>
      <c r="M336" s="91">
        <v>0</v>
      </c>
      <c r="N336" s="91">
        <v>0</v>
      </c>
      <c r="O336" s="87"/>
    </row>
    <row r="337" spans="1:15" x14ac:dyDescent="0.25">
      <c r="A337" s="89">
        <v>8000</v>
      </c>
      <c r="B337" s="90" t="s">
        <v>556</v>
      </c>
      <c r="C337" s="90" t="s">
        <v>557</v>
      </c>
      <c r="D337" s="89">
        <v>20.986999999999998</v>
      </c>
      <c r="E337" s="90" t="s">
        <v>55</v>
      </c>
      <c r="F337" s="91">
        <v>7268.5620045482774</v>
      </c>
      <c r="G337" s="91">
        <v>29.07424801819311</v>
      </c>
      <c r="H337" s="91">
        <v>0</v>
      </c>
      <c r="I337" s="91">
        <v>2557.795968661615</v>
      </c>
      <c r="J337" s="91">
        <v>0</v>
      </c>
      <c r="K337" s="91">
        <v>2439.5383617942234</v>
      </c>
      <c r="L337" s="91">
        <v>0</v>
      </c>
      <c r="M337" s="91">
        <v>2271.2276740924385</v>
      </c>
      <c r="N337" s="91">
        <v>4825703.1021519173</v>
      </c>
      <c r="O337" s="87"/>
    </row>
    <row r="338" spans="1:15" ht="45.75" x14ac:dyDescent="0.25">
      <c r="A338" s="89">
        <v>8001</v>
      </c>
      <c r="B338" s="90" t="s">
        <v>558</v>
      </c>
      <c r="C338" s="90" t="s">
        <v>559</v>
      </c>
      <c r="D338" s="89">
        <v>110.19</v>
      </c>
      <c r="E338" s="90" t="s">
        <v>55</v>
      </c>
      <c r="F338" s="91">
        <v>7268.5620045482774</v>
      </c>
      <c r="G338" s="91">
        <v>29.07424801819311</v>
      </c>
      <c r="H338" s="91">
        <v>0</v>
      </c>
      <c r="I338" s="91">
        <v>2557.795968661615</v>
      </c>
      <c r="J338" s="91">
        <v>0</v>
      </c>
      <c r="K338" s="91">
        <v>2439.5383617942234</v>
      </c>
      <c r="L338" s="91">
        <v>0</v>
      </c>
      <c r="M338" s="91">
        <v>2271.2276740924385</v>
      </c>
      <c r="N338" s="91">
        <v>4825546.1646111114</v>
      </c>
      <c r="O338" s="87"/>
    </row>
    <row r="339" spans="1:15" ht="23.25" x14ac:dyDescent="0.25">
      <c r="A339" s="89">
        <v>8002</v>
      </c>
      <c r="B339" s="90" t="s">
        <v>560</v>
      </c>
      <c r="C339" s="90" t="s">
        <v>560</v>
      </c>
      <c r="D339" s="95"/>
      <c r="E339" s="90" t="s">
        <v>71</v>
      </c>
      <c r="F339" s="91">
        <v>7268.5620045482774</v>
      </c>
      <c r="G339" s="91">
        <v>29.07424801819311</v>
      </c>
      <c r="H339" s="91">
        <v>0</v>
      </c>
      <c r="I339" s="91">
        <v>2557.795968661615</v>
      </c>
      <c r="J339" s="91">
        <v>0</v>
      </c>
      <c r="K339" s="91">
        <v>2439.5383617942234</v>
      </c>
      <c r="L339" s="91">
        <v>0</v>
      </c>
      <c r="M339" s="91">
        <v>2271.2276740924385</v>
      </c>
      <c r="N339" s="91">
        <v>4825703.1021519173</v>
      </c>
      <c r="O339" s="87"/>
    </row>
    <row r="340" spans="1:15" ht="23.25" x14ac:dyDescent="0.25">
      <c r="A340" s="89">
        <v>8010</v>
      </c>
      <c r="B340" s="90" t="s">
        <v>561</v>
      </c>
      <c r="C340" s="90" t="s">
        <v>562</v>
      </c>
      <c r="D340" s="89">
        <v>67.78</v>
      </c>
      <c r="E340" s="90" t="s">
        <v>55</v>
      </c>
      <c r="F340" s="91">
        <v>8104.2063786484978</v>
      </c>
      <c r="G340" s="91">
        <v>32.416825514593988</v>
      </c>
      <c r="H340" s="91">
        <v>0</v>
      </c>
      <c r="I340" s="91">
        <v>2009.1031043193439</v>
      </c>
      <c r="J340" s="91">
        <v>0</v>
      </c>
      <c r="K340" s="91">
        <v>3826.6182431540369</v>
      </c>
      <c r="L340" s="91">
        <v>0</v>
      </c>
      <c r="M340" s="91">
        <v>2268.4850311751161</v>
      </c>
      <c r="N340" s="91">
        <v>5489651.6554811168</v>
      </c>
      <c r="O340" s="87"/>
    </row>
    <row r="341" spans="1:15" ht="34.5" x14ac:dyDescent="0.25">
      <c r="A341" s="89">
        <v>8020</v>
      </c>
      <c r="B341" s="90" t="s">
        <v>563</v>
      </c>
      <c r="C341" s="90" t="s">
        <v>564</v>
      </c>
      <c r="D341" s="89">
        <v>45.01</v>
      </c>
      <c r="E341" s="90" t="s">
        <v>55</v>
      </c>
      <c r="F341" s="91">
        <v>8036.6131970378792</v>
      </c>
      <c r="G341" s="91">
        <v>32.146452788151514</v>
      </c>
      <c r="H341" s="91">
        <v>0</v>
      </c>
      <c r="I341" s="91">
        <v>849.92630788534814</v>
      </c>
      <c r="J341" s="91">
        <v>1253.1789055583517</v>
      </c>
      <c r="K341" s="91">
        <v>3665.0229524190627</v>
      </c>
      <c r="L341" s="91">
        <v>0</v>
      </c>
      <c r="M341" s="91">
        <v>2268.4850311751161</v>
      </c>
      <c r="N341" s="91">
        <v>4674739.0283503998</v>
      </c>
      <c r="O341" s="8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53A71-C4A2-4588-93A9-00DEC446BFEB}">
  <dimension ref="A1:C27"/>
  <sheetViews>
    <sheetView workbookViewId="0">
      <selection sqref="A1:C27"/>
    </sheetView>
  </sheetViews>
  <sheetFormatPr defaultRowHeight="15" x14ac:dyDescent="0.25"/>
  <cols>
    <col min="1" max="1" width="15.42578125" bestFit="1" customWidth="1"/>
    <col min="2" max="3" width="9.42578125" bestFit="1" customWidth="1"/>
  </cols>
  <sheetData>
    <row r="1" spans="1:3" ht="18.75" x14ac:dyDescent="0.25">
      <c r="A1" s="10" t="s">
        <v>566</v>
      </c>
      <c r="B1" s="11" t="s">
        <v>567</v>
      </c>
      <c r="C1" s="12" t="s">
        <v>567</v>
      </c>
    </row>
    <row r="2" spans="1:3" x14ac:dyDescent="0.25">
      <c r="A2" s="13" t="s">
        <v>568</v>
      </c>
      <c r="B2" s="14" t="s">
        <v>569</v>
      </c>
      <c r="C2" s="15" t="s">
        <v>570</v>
      </c>
    </row>
    <row r="3" spans="1:3" x14ac:dyDescent="0.25">
      <c r="A3" s="16"/>
      <c r="B3" s="17" t="s">
        <v>571</v>
      </c>
      <c r="C3" s="18" t="s">
        <v>571</v>
      </c>
    </row>
    <row r="4" spans="1:3" x14ac:dyDescent="0.25">
      <c r="A4" s="19"/>
      <c r="B4" s="20"/>
      <c r="C4" s="21"/>
    </row>
    <row r="5" spans="1:3" x14ac:dyDescent="0.25">
      <c r="A5" s="22" t="s">
        <v>572</v>
      </c>
      <c r="B5" s="23" t="s">
        <v>573</v>
      </c>
      <c r="C5" s="24" t="s">
        <v>573</v>
      </c>
    </row>
    <row r="6" spans="1:3" x14ac:dyDescent="0.25">
      <c r="A6" s="25" t="s">
        <v>574</v>
      </c>
      <c r="B6" s="26">
        <v>1.2832953426464899</v>
      </c>
      <c r="C6" s="27">
        <v>1.43</v>
      </c>
    </row>
    <row r="7" spans="1:3" x14ac:dyDescent="0.25">
      <c r="A7" s="28" t="s">
        <v>575</v>
      </c>
      <c r="B7" s="29">
        <v>1.3867530801640608</v>
      </c>
      <c r="C7" s="27">
        <v>1.66</v>
      </c>
    </row>
    <row r="8" spans="1:3" x14ac:dyDescent="0.25">
      <c r="A8" s="28" t="s">
        <v>576</v>
      </c>
      <c r="B8" s="29">
        <v>1.3488703429259004</v>
      </c>
      <c r="C8" s="27">
        <v>1.55</v>
      </c>
    </row>
    <row r="9" spans="1:3" x14ac:dyDescent="0.25">
      <c r="A9" s="28" t="s">
        <v>577</v>
      </c>
      <c r="B9" s="29">
        <v>1.3743399168711614</v>
      </c>
      <c r="C9" s="27">
        <v>1.61</v>
      </c>
    </row>
    <row r="10" spans="1:3" x14ac:dyDescent="0.25">
      <c r="A10" s="28" t="s">
        <v>578</v>
      </c>
      <c r="B10" s="29">
        <v>1.3861134903070162</v>
      </c>
      <c r="C10" s="27">
        <v>1.6</v>
      </c>
    </row>
    <row r="11" spans="1:3" x14ac:dyDescent="0.25">
      <c r="A11" s="28" t="s">
        <v>579</v>
      </c>
      <c r="B11" s="29">
        <v>1.3698617852553792</v>
      </c>
      <c r="C11" s="27">
        <v>1.62</v>
      </c>
    </row>
    <row r="12" spans="1:3" x14ac:dyDescent="0.25">
      <c r="A12" s="28" t="s">
        <v>580</v>
      </c>
      <c r="B12" s="29">
        <v>1.3626841825695177</v>
      </c>
      <c r="C12" s="27">
        <v>1.58</v>
      </c>
    </row>
    <row r="13" spans="1:3" x14ac:dyDescent="0.25">
      <c r="A13" s="28" t="s">
        <v>581</v>
      </c>
      <c r="B13" s="29">
        <v>1.3094798799691254</v>
      </c>
      <c r="C13" s="27">
        <v>1.51</v>
      </c>
    </row>
    <row r="14" spans="1:3" x14ac:dyDescent="0.25">
      <c r="A14" s="28" t="s">
        <v>582</v>
      </c>
      <c r="B14" s="29">
        <v>1.3089327716529799</v>
      </c>
      <c r="C14" s="27">
        <v>1.44</v>
      </c>
    </row>
    <row r="15" spans="1:3" x14ac:dyDescent="0.25">
      <c r="A15" s="28" t="s">
        <v>583</v>
      </c>
      <c r="B15" s="29">
        <v>1.4093873075394867</v>
      </c>
      <c r="C15" s="27">
        <v>1.63</v>
      </c>
    </row>
    <row r="16" spans="1:3" x14ac:dyDescent="0.25">
      <c r="A16" s="28" t="s">
        <v>584</v>
      </c>
      <c r="B16" s="29">
        <v>1.319519509868422</v>
      </c>
      <c r="C16" s="27">
        <v>1.5</v>
      </c>
    </row>
    <row r="17" spans="1:3" x14ac:dyDescent="0.25">
      <c r="A17" s="28" t="s">
        <v>585</v>
      </c>
      <c r="B17" s="29">
        <v>1.388543696373675</v>
      </c>
      <c r="C17" s="27">
        <v>1.57</v>
      </c>
    </row>
    <row r="18" spans="1:3" x14ac:dyDescent="0.25">
      <c r="A18" s="28" t="s">
        <v>586</v>
      </c>
      <c r="B18" s="29">
        <v>1.2792462389175496</v>
      </c>
      <c r="C18" s="27">
        <v>1.45</v>
      </c>
    </row>
    <row r="19" spans="1:3" x14ac:dyDescent="0.25">
      <c r="A19" s="28" t="s">
        <v>587</v>
      </c>
      <c r="B19" s="29">
        <v>1.4022870557840403</v>
      </c>
      <c r="C19" s="27">
        <v>1.64</v>
      </c>
    </row>
    <row r="20" spans="1:3" x14ac:dyDescent="0.25">
      <c r="A20" s="28" t="s">
        <v>588</v>
      </c>
      <c r="B20" s="29">
        <v>1.4259395656562768</v>
      </c>
      <c r="C20" s="27">
        <v>1.73</v>
      </c>
    </row>
    <row r="21" spans="1:3" x14ac:dyDescent="0.25">
      <c r="A21" s="28" t="s">
        <v>589</v>
      </c>
      <c r="B21" s="29">
        <v>1.3544746712195033</v>
      </c>
      <c r="C21" s="27">
        <v>1.57</v>
      </c>
    </row>
    <row r="22" spans="1:3" x14ac:dyDescent="0.25">
      <c r="A22" s="28" t="s">
        <v>590</v>
      </c>
      <c r="B22" s="29">
        <v>1.526451266220515</v>
      </c>
      <c r="C22" s="27">
        <v>1.84</v>
      </c>
    </row>
    <row r="23" spans="1:3" x14ac:dyDescent="0.25">
      <c r="A23" s="28" t="s">
        <v>591</v>
      </c>
      <c r="B23" s="29">
        <v>1.7023648916482745</v>
      </c>
      <c r="C23" s="27">
        <v>2.19</v>
      </c>
    </row>
    <row r="24" spans="1:3" x14ac:dyDescent="0.25">
      <c r="A24" s="28" t="s">
        <v>592</v>
      </c>
      <c r="B24" s="29">
        <v>1.4111847372137338</v>
      </c>
      <c r="C24" s="27">
        <v>1.69</v>
      </c>
    </row>
    <row r="25" spans="1:3" x14ac:dyDescent="0.25">
      <c r="A25" s="28" t="s">
        <v>593</v>
      </c>
      <c r="B25" s="29">
        <v>1.4303147919417487</v>
      </c>
      <c r="C25" s="27">
        <v>1.59</v>
      </c>
    </row>
    <row r="26" spans="1:3" x14ac:dyDescent="0.25">
      <c r="A26" s="30" t="s">
        <v>594</v>
      </c>
      <c r="B26" s="31">
        <v>1.3392211208347999</v>
      </c>
      <c r="C26" s="32">
        <v>1.42</v>
      </c>
    </row>
    <row r="27" spans="1:3" x14ac:dyDescent="0.25">
      <c r="A27" s="33" t="s">
        <v>595</v>
      </c>
      <c r="B27" s="34">
        <v>1.34</v>
      </c>
      <c r="C27" s="35">
        <v>1.62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EA70-7CA7-4A4D-9FF6-CF1D0B68CD34}">
  <dimension ref="A1:T79"/>
  <sheetViews>
    <sheetView topLeftCell="A60" workbookViewId="0">
      <selection activeCell="A63" sqref="A63:C79"/>
    </sheetView>
  </sheetViews>
  <sheetFormatPr defaultRowHeight="15" x14ac:dyDescent="0.25"/>
  <cols>
    <col min="1" max="1" width="17.42578125" bestFit="1" customWidth="1"/>
    <col min="2" max="3" width="9.140625" bestFit="1" customWidth="1"/>
    <col min="6" max="6" width="34.5703125" bestFit="1" customWidth="1"/>
    <col min="8" max="8" width="10.7109375" bestFit="1" customWidth="1"/>
  </cols>
  <sheetData>
    <row r="1" spans="1:3" ht="21" x14ac:dyDescent="0.35">
      <c r="A1" s="36" t="s">
        <v>596</v>
      </c>
      <c r="B1" s="36">
        <v>2019</v>
      </c>
      <c r="C1" s="36">
        <v>2045</v>
      </c>
    </row>
    <row r="2" spans="1:3" ht="15.75" x14ac:dyDescent="0.25">
      <c r="A2" s="37" t="s">
        <v>597</v>
      </c>
      <c r="B2" s="38">
        <v>7353</v>
      </c>
      <c r="C2" s="38">
        <v>8113.555423795332</v>
      </c>
    </row>
    <row r="3" spans="1:3" ht="15.75" x14ac:dyDescent="0.25">
      <c r="A3" s="37" t="s">
        <v>598</v>
      </c>
      <c r="B3" s="38">
        <v>2162</v>
      </c>
      <c r="C3" s="38">
        <v>2458.7010768046071</v>
      </c>
    </row>
    <row r="4" spans="1:3" ht="15.75" x14ac:dyDescent="0.25">
      <c r="A4" s="37" t="s">
        <v>599</v>
      </c>
      <c r="B4" s="38">
        <v>1896</v>
      </c>
      <c r="C4" s="38">
        <v>2471.9065878279089</v>
      </c>
    </row>
    <row r="5" spans="1:3" ht="15.75" x14ac:dyDescent="0.25">
      <c r="A5" s="37" t="s">
        <v>600</v>
      </c>
      <c r="B5" s="38">
        <v>4953</v>
      </c>
      <c r="C5" s="38">
        <v>4547.9681638229158</v>
      </c>
    </row>
    <row r="6" spans="1:3" ht="15.75" x14ac:dyDescent="0.25">
      <c r="A6" s="37" t="s">
        <v>601</v>
      </c>
      <c r="B6" s="38">
        <v>45</v>
      </c>
      <c r="C6" s="38">
        <v>38.811050639186043</v>
      </c>
    </row>
    <row r="7" spans="1:3" ht="15.75" x14ac:dyDescent="0.25">
      <c r="A7" s="37" t="s">
        <v>602</v>
      </c>
      <c r="B7" s="38">
        <v>2646</v>
      </c>
      <c r="C7" s="38">
        <v>2282.0897775841386</v>
      </c>
    </row>
    <row r="8" spans="1:3" ht="15.75" x14ac:dyDescent="0.25">
      <c r="A8" s="37" t="s">
        <v>603</v>
      </c>
      <c r="B8" s="38">
        <v>3342.3224921505871</v>
      </c>
      <c r="C8" s="38">
        <v>4307.4422922507174</v>
      </c>
    </row>
    <row r="9" spans="1:3" ht="15.75" x14ac:dyDescent="0.25">
      <c r="A9" s="37" t="s">
        <v>574</v>
      </c>
      <c r="B9" s="38">
        <v>4720</v>
      </c>
      <c r="C9" s="38">
        <v>2646.0511858005061</v>
      </c>
    </row>
    <row r="10" spans="1:3" ht="15.75" x14ac:dyDescent="0.25">
      <c r="A10" s="37" t="s">
        <v>604</v>
      </c>
      <c r="B10" s="38">
        <v>1047</v>
      </c>
      <c r="C10" s="38">
        <v>1054.3745264269853</v>
      </c>
    </row>
    <row r="11" spans="1:3" ht="15.75" x14ac:dyDescent="0.25">
      <c r="A11" s="37" t="s">
        <v>605</v>
      </c>
      <c r="B11" s="38">
        <v>1639</v>
      </c>
      <c r="C11" s="38">
        <v>1650.5442682080513</v>
      </c>
    </row>
    <row r="12" spans="1:3" ht="15.75" x14ac:dyDescent="0.25">
      <c r="A12" s="37" t="s">
        <v>606</v>
      </c>
      <c r="B12" s="38">
        <v>4228</v>
      </c>
      <c r="C12" s="38">
        <v>4035.1562045279311</v>
      </c>
    </row>
    <row r="13" spans="1:3" ht="15.75" x14ac:dyDescent="0.25">
      <c r="A13" s="37" t="s">
        <v>607</v>
      </c>
      <c r="B13" s="38">
        <v>5413</v>
      </c>
      <c r="C13" s="38">
        <v>5655.946205841914</v>
      </c>
    </row>
    <row r="14" spans="1:3" ht="15.75" x14ac:dyDescent="0.25">
      <c r="A14" s="37" t="s">
        <v>608</v>
      </c>
      <c r="B14" s="38">
        <v>855</v>
      </c>
      <c r="C14" s="38">
        <v>2390.303758366641</v>
      </c>
    </row>
    <row r="15" spans="1:3" ht="15.75" x14ac:dyDescent="0.25">
      <c r="A15" s="37" t="s">
        <v>609</v>
      </c>
      <c r="B15" s="38">
        <v>760</v>
      </c>
      <c r="C15" s="38">
        <v>1541.893935929138</v>
      </c>
    </row>
    <row r="16" spans="1:3" ht="15.75" x14ac:dyDescent="0.25">
      <c r="A16" s="37" t="s">
        <v>610</v>
      </c>
      <c r="B16" s="38">
        <v>5536</v>
      </c>
      <c r="C16" s="38">
        <v>6196.3161678852366</v>
      </c>
    </row>
    <row r="17" spans="1:18" ht="15.75" x14ac:dyDescent="0.25">
      <c r="A17" s="37" t="s">
        <v>611</v>
      </c>
      <c r="B17" s="38">
        <v>1808</v>
      </c>
      <c r="C17" s="38">
        <v>2023.6523900896871</v>
      </c>
    </row>
    <row r="18" spans="1:18" ht="15.75" x14ac:dyDescent="0.25">
      <c r="A18" s="37" t="s">
        <v>612</v>
      </c>
      <c r="B18" s="38">
        <v>11797</v>
      </c>
      <c r="C18" s="38">
        <v>13204.10798998232</v>
      </c>
    </row>
    <row r="19" spans="1:18" ht="15.75" x14ac:dyDescent="0.25">
      <c r="A19" s="37" t="s">
        <v>613</v>
      </c>
      <c r="B19" s="38">
        <v>3179</v>
      </c>
      <c r="C19" s="38">
        <v>3558.1808341234046</v>
      </c>
    </row>
    <row r="20" spans="1:18" ht="15.75" x14ac:dyDescent="0.25">
      <c r="A20" s="37" t="s">
        <v>614</v>
      </c>
      <c r="B20" s="38">
        <v>8840</v>
      </c>
      <c r="C20" s="38">
        <v>11140.7578040728</v>
      </c>
    </row>
    <row r="21" spans="1:18" ht="15.75" x14ac:dyDescent="0.25">
      <c r="A21" s="37" t="s">
        <v>615</v>
      </c>
      <c r="B21" s="38">
        <v>7812</v>
      </c>
      <c r="C21" s="38">
        <v>10790.620884434249</v>
      </c>
    </row>
    <row r="22" spans="1:18" ht="15.75" x14ac:dyDescent="0.25">
      <c r="A22" s="37" t="s">
        <v>616</v>
      </c>
      <c r="B22" s="38">
        <v>1903</v>
      </c>
      <c r="C22" s="38">
        <v>2263.800564129911</v>
      </c>
    </row>
    <row r="23" spans="1:18" ht="15.75" x14ac:dyDescent="0.25">
      <c r="A23" s="37" t="s">
        <v>617</v>
      </c>
      <c r="B23" s="38">
        <v>2138</v>
      </c>
      <c r="C23" s="38">
        <v>2174.8932423925039</v>
      </c>
    </row>
    <row r="24" spans="1:18" ht="15.75" x14ac:dyDescent="0.25">
      <c r="A24" s="37" t="s">
        <v>618</v>
      </c>
      <c r="B24" s="38">
        <v>38887</v>
      </c>
      <c r="C24" s="38">
        <v>37687.230195204997</v>
      </c>
    </row>
    <row r="25" spans="1:18" ht="15.75" x14ac:dyDescent="0.25">
      <c r="A25" s="37" t="s">
        <v>619</v>
      </c>
      <c r="B25" s="38">
        <v>3610</v>
      </c>
      <c r="C25" s="38">
        <v>1584.1592225597369</v>
      </c>
    </row>
    <row r="26" spans="1:18" ht="15.75" x14ac:dyDescent="0.25">
      <c r="A26" s="37" t="s">
        <v>620</v>
      </c>
      <c r="B26" s="38">
        <v>153</v>
      </c>
      <c r="C26" s="38">
        <v>67.14026621929078</v>
      </c>
    </row>
    <row r="27" spans="1:18" ht="15.75" x14ac:dyDescent="0.25">
      <c r="A27" s="39" t="str">
        <f>IFERROR(INDEX([1]Hamnar!B:B,MATCH(#REF!,[1]Hamnar!A:A,0)),"")</f>
        <v/>
      </c>
      <c r="B27" s="40" t="str">
        <f>IF(ISNUMBER(INDEX([1]!Tabell1[#Data],MATCH(#REF!,[1]!Tabell1[[Namn]:[Namn]],0),MATCH(TEXT([1]Beräkningsparameterar!$B$3,"0000"),[1]!Tabell1[#Headers],0))),INDEX([1]!Tabell1[#Data],MATCH(#REF!,[1]!Tabell1[[Namn]:[Namn]],0),MATCH(TEXT([1]Beräkningsparameterar!$B$3,"0000"),[1]!Tabell1[#Headers],0)),IF(ISNUMBER(INDEX([1]!tbl_aggregerade_hamnar[#Data],MATCH(#REF!,[1]!tbl_aggregerade_hamnar[[Namn]:[Namn]],0),MATCH(TEXT([1]Beräkningsparameterar!$B$3,"0000"),[1]!tbl_aggregerade_hamnar[#Headers],0))),INDEX([1]!tbl_aggregerade_hamnar[#Data],MATCH(#REF!,[1]!tbl_aggregerade_hamnar[[Namn]:[Namn]],0),MATCH(TEXT([1]Beräkningsparameterar!$B$3,"0000"),[1]!tbl_aggregerade_hamnar[#Headers],0)),""))</f>
        <v/>
      </c>
      <c r="C27" s="40" t="str">
        <f ca="1">IFERROR(VLOOKUP($A27,INDIRECT("'" &amp; VLOOKUP(#REF!,[1]!tbl_Beräkningsscenario[[Scenarion namn]:[Namn på flik med resultat]],3,FALSE) &amp; "'" &amp;"!B2:K100"),7,FALSE),"")</f>
        <v/>
      </c>
    </row>
    <row r="28" spans="1:18" ht="15.75" x14ac:dyDescent="0.25">
      <c r="A28" s="37" t="s">
        <v>621</v>
      </c>
      <c r="B28" s="38">
        <f>SUM(B2:B27)</f>
        <v>126722.32249215059</v>
      </c>
      <c r="C28" s="38">
        <f ca="1">SUM(C2:C27)</f>
        <v>133885.6040189201</v>
      </c>
    </row>
    <row r="31" spans="1:18" x14ac:dyDescent="0.25">
      <c r="A31" s="51">
        <v>2019</v>
      </c>
      <c r="B31" s="47" t="s">
        <v>637</v>
      </c>
      <c r="C31" s="47" t="s">
        <v>638</v>
      </c>
      <c r="D31" s="47" t="s">
        <v>639</v>
      </c>
      <c r="E31" s="47" t="s">
        <v>640</v>
      </c>
      <c r="F31" s="47" t="s">
        <v>641</v>
      </c>
      <c r="G31" s="47" t="s">
        <v>642</v>
      </c>
      <c r="H31" s="47" t="s">
        <v>643</v>
      </c>
      <c r="I31" s="47" t="s">
        <v>644</v>
      </c>
      <c r="J31" s="47" t="s">
        <v>645</v>
      </c>
      <c r="K31" s="47" t="s">
        <v>646</v>
      </c>
      <c r="L31" s="47" t="s">
        <v>647</v>
      </c>
      <c r="M31" s="47" t="s">
        <v>648</v>
      </c>
      <c r="N31" s="47" t="s">
        <v>649</v>
      </c>
      <c r="O31" s="47" t="s">
        <v>650</v>
      </c>
      <c r="P31" s="47" t="s">
        <v>651</v>
      </c>
      <c r="Q31" s="47" t="s">
        <v>652</v>
      </c>
      <c r="R31" s="47" t="s">
        <v>653</v>
      </c>
    </row>
    <row r="32" spans="1:18" ht="30" x14ac:dyDescent="0.25">
      <c r="A32" s="49" t="s">
        <v>654</v>
      </c>
      <c r="B32" s="48">
        <v>0</v>
      </c>
      <c r="C32" s="48">
        <v>1380.39</v>
      </c>
      <c r="D32" s="48">
        <v>5706.97</v>
      </c>
      <c r="E32" s="48">
        <v>0</v>
      </c>
      <c r="F32" s="48">
        <v>0</v>
      </c>
      <c r="G32" s="48">
        <v>734.46</v>
      </c>
      <c r="H32" s="48">
        <v>1070.19</v>
      </c>
      <c r="I32" s="48">
        <v>231.85</v>
      </c>
      <c r="J32" s="48">
        <v>181.99</v>
      </c>
      <c r="K32" s="48">
        <v>258.89</v>
      </c>
      <c r="L32" s="48">
        <v>0</v>
      </c>
      <c r="M32" s="48">
        <v>5.36</v>
      </c>
      <c r="N32" s="48">
        <v>0</v>
      </c>
      <c r="O32" s="48">
        <v>28.33</v>
      </c>
      <c r="P32" s="48">
        <v>78.7</v>
      </c>
      <c r="Q32" s="48">
        <v>0</v>
      </c>
      <c r="R32" s="48">
        <v>9677.1299999999992</v>
      </c>
    </row>
    <row r="33" spans="1:20" x14ac:dyDescent="0.25">
      <c r="A33" s="49" t="s">
        <v>655</v>
      </c>
      <c r="B33" s="48">
        <v>426.13</v>
      </c>
      <c r="C33" s="48">
        <v>832.83</v>
      </c>
      <c r="D33" s="48">
        <v>433.48</v>
      </c>
      <c r="E33" s="48">
        <v>66.36</v>
      </c>
      <c r="F33" s="48">
        <v>0</v>
      </c>
      <c r="G33" s="48">
        <v>2595.61</v>
      </c>
      <c r="H33" s="48">
        <v>1659.85</v>
      </c>
      <c r="I33" s="48">
        <v>501.64</v>
      </c>
      <c r="J33" s="48">
        <v>506.43</v>
      </c>
      <c r="K33" s="48">
        <v>147.51</v>
      </c>
      <c r="L33" s="48">
        <v>29.6</v>
      </c>
      <c r="M33" s="48">
        <v>7.21</v>
      </c>
      <c r="N33" s="48">
        <v>27.81</v>
      </c>
      <c r="O33" s="48">
        <v>388.25</v>
      </c>
      <c r="P33" s="48">
        <v>580.47</v>
      </c>
      <c r="Q33" s="48">
        <v>0</v>
      </c>
      <c r="R33" s="48">
        <v>8203.18</v>
      </c>
    </row>
    <row r="34" spans="1:20" x14ac:dyDescent="0.25">
      <c r="A34" s="49" t="s">
        <v>656</v>
      </c>
      <c r="B34" s="48">
        <v>62.67</v>
      </c>
      <c r="C34" s="48">
        <v>311.33999999999997</v>
      </c>
      <c r="D34" s="48">
        <v>686.8</v>
      </c>
      <c r="E34" s="48">
        <v>54.46</v>
      </c>
      <c r="F34" s="48">
        <v>0</v>
      </c>
      <c r="G34" s="48">
        <v>2020.74</v>
      </c>
      <c r="H34" s="48">
        <v>1825.07</v>
      </c>
      <c r="I34" s="48">
        <v>635.4</v>
      </c>
      <c r="J34" s="48">
        <v>178.14</v>
      </c>
      <c r="K34" s="48">
        <v>237.56</v>
      </c>
      <c r="L34" s="48">
        <v>0</v>
      </c>
      <c r="M34" s="48">
        <v>0</v>
      </c>
      <c r="N34" s="48">
        <v>12.04</v>
      </c>
      <c r="O34" s="48">
        <v>50.64</v>
      </c>
      <c r="P34" s="48">
        <v>1000.68</v>
      </c>
      <c r="Q34" s="48">
        <v>0</v>
      </c>
      <c r="R34" s="48">
        <v>7075.54</v>
      </c>
    </row>
    <row r="35" spans="1:20" x14ac:dyDescent="0.25">
      <c r="A35" s="49" t="s">
        <v>657</v>
      </c>
      <c r="B35" s="48">
        <v>1358.29</v>
      </c>
      <c r="C35" s="48">
        <v>3326.89</v>
      </c>
      <c r="D35" s="48">
        <v>858.8</v>
      </c>
      <c r="E35" s="48">
        <v>1031.8699999999999</v>
      </c>
      <c r="F35" s="48">
        <v>0</v>
      </c>
      <c r="G35" s="48">
        <v>1735.99</v>
      </c>
      <c r="H35" s="48">
        <v>5151.4799999999996</v>
      </c>
      <c r="I35" s="48">
        <v>1136.23</v>
      </c>
      <c r="J35" s="48">
        <v>298.35000000000002</v>
      </c>
      <c r="K35" s="48">
        <v>1023.03</v>
      </c>
      <c r="L35" s="48">
        <v>466.37</v>
      </c>
      <c r="M35" s="48">
        <v>394.48</v>
      </c>
      <c r="N35" s="48">
        <v>268.92</v>
      </c>
      <c r="O35" s="48">
        <v>16.309999999999999</v>
      </c>
      <c r="P35" s="48">
        <v>740.78</v>
      </c>
      <c r="Q35" s="48">
        <v>0.02</v>
      </c>
      <c r="R35" s="48">
        <v>17807.810000000001</v>
      </c>
    </row>
    <row r="36" spans="1:20" ht="45" x14ac:dyDescent="0.25">
      <c r="A36" s="49" t="s">
        <v>658</v>
      </c>
      <c r="B36" s="48">
        <v>315.38</v>
      </c>
      <c r="C36" s="48">
        <v>636.19000000000005</v>
      </c>
      <c r="D36" s="48">
        <v>628.99</v>
      </c>
      <c r="E36" s="48">
        <v>9.8699999999999992</v>
      </c>
      <c r="F36" s="48">
        <v>0</v>
      </c>
      <c r="G36" s="48">
        <v>9.93</v>
      </c>
      <c r="H36" s="48">
        <v>844.39</v>
      </c>
      <c r="I36" s="48">
        <v>18.829999999999998</v>
      </c>
      <c r="J36" s="48">
        <v>312.18</v>
      </c>
      <c r="K36" s="48">
        <v>27.34</v>
      </c>
      <c r="L36" s="48">
        <v>0</v>
      </c>
      <c r="M36" s="48">
        <v>0</v>
      </c>
      <c r="N36" s="48">
        <v>0</v>
      </c>
      <c r="O36" s="48">
        <v>284.86</v>
      </c>
      <c r="P36" s="48">
        <v>0</v>
      </c>
      <c r="Q36" s="48">
        <v>0</v>
      </c>
      <c r="R36" s="48">
        <v>3087.96</v>
      </c>
    </row>
    <row r="37" spans="1:20" ht="30" x14ac:dyDescent="0.25">
      <c r="A37" s="49" t="s">
        <v>659</v>
      </c>
      <c r="B37" s="48">
        <v>126.81</v>
      </c>
      <c r="C37" s="48">
        <v>1348.04</v>
      </c>
      <c r="D37" s="48">
        <v>1495.76</v>
      </c>
      <c r="E37" s="48">
        <v>207.96</v>
      </c>
      <c r="F37" s="48">
        <v>0</v>
      </c>
      <c r="G37" s="48">
        <v>345.8</v>
      </c>
      <c r="H37" s="48">
        <v>2266.83</v>
      </c>
      <c r="I37" s="48">
        <v>186.22</v>
      </c>
      <c r="J37" s="48">
        <v>2302.52</v>
      </c>
      <c r="K37" s="48">
        <v>79.13</v>
      </c>
      <c r="L37" s="48">
        <v>0</v>
      </c>
      <c r="M37" s="48">
        <v>0</v>
      </c>
      <c r="N37" s="48">
        <v>0</v>
      </c>
      <c r="O37" s="48">
        <v>168.73</v>
      </c>
      <c r="P37" s="48">
        <v>637.66999999999996</v>
      </c>
      <c r="Q37" s="48">
        <v>0</v>
      </c>
      <c r="R37" s="48">
        <v>9165.4699999999993</v>
      </c>
    </row>
    <row r="38" spans="1:20" x14ac:dyDescent="0.25">
      <c r="A38" s="49" t="s">
        <v>660</v>
      </c>
      <c r="B38" s="48">
        <v>61.87</v>
      </c>
      <c r="C38" s="48">
        <v>255.87</v>
      </c>
      <c r="D38" s="48">
        <v>942.01</v>
      </c>
      <c r="E38" s="48">
        <v>163.49</v>
      </c>
      <c r="F38" s="48">
        <v>0</v>
      </c>
      <c r="G38" s="48">
        <v>386.67</v>
      </c>
      <c r="H38" s="48">
        <v>644.66</v>
      </c>
      <c r="I38" s="48">
        <v>457.35</v>
      </c>
      <c r="J38" s="48">
        <v>1519.56</v>
      </c>
      <c r="K38" s="48">
        <v>212.37</v>
      </c>
      <c r="L38" s="48">
        <v>123.23</v>
      </c>
      <c r="M38" s="48">
        <v>10.28</v>
      </c>
      <c r="N38" s="48">
        <v>5.31</v>
      </c>
      <c r="O38" s="48">
        <v>38.25</v>
      </c>
      <c r="P38" s="48">
        <v>664.7</v>
      </c>
      <c r="Q38" s="48">
        <v>0</v>
      </c>
      <c r="R38" s="48">
        <v>5485.62</v>
      </c>
    </row>
    <row r="39" spans="1:20" x14ac:dyDescent="0.25">
      <c r="A39" s="49" t="s">
        <v>661</v>
      </c>
      <c r="B39" s="48">
        <v>381.43</v>
      </c>
      <c r="C39" s="48">
        <v>39.53</v>
      </c>
      <c r="D39" s="48">
        <v>116.8</v>
      </c>
      <c r="E39" s="48">
        <v>214.35</v>
      </c>
      <c r="F39" s="48">
        <v>2.2599999999999998</v>
      </c>
      <c r="G39" s="48">
        <v>236.34</v>
      </c>
      <c r="H39" s="48">
        <v>144.75</v>
      </c>
      <c r="I39" s="48">
        <v>37.28</v>
      </c>
      <c r="J39" s="48">
        <v>4687.47</v>
      </c>
      <c r="K39" s="48">
        <v>19.71</v>
      </c>
      <c r="L39" s="48">
        <v>14.96</v>
      </c>
      <c r="M39" s="48">
        <v>23.88</v>
      </c>
      <c r="N39" s="48">
        <v>10.66</v>
      </c>
      <c r="O39" s="48">
        <v>19.38</v>
      </c>
      <c r="P39" s="48">
        <v>63.06</v>
      </c>
      <c r="Q39" s="48">
        <v>0</v>
      </c>
      <c r="R39" s="48">
        <v>6011.86</v>
      </c>
    </row>
    <row r="40" spans="1:20" ht="30" x14ac:dyDescent="0.25">
      <c r="A40" s="49" t="s">
        <v>662</v>
      </c>
      <c r="B40" s="48">
        <v>628.02</v>
      </c>
      <c r="C40" s="48">
        <v>1249.01</v>
      </c>
      <c r="D40" s="48">
        <v>330.56</v>
      </c>
      <c r="E40" s="48">
        <v>1249.8</v>
      </c>
      <c r="F40" s="48">
        <v>0</v>
      </c>
      <c r="G40" s="48">
        <v>1305.46</v>
      </c>
      <c r="H40" s="48">
        <v>1764.4</v>
      </c>
      <c r="I40" s="48">
        <v>7491.45</v>
      </c>
      <c r="J40" s="48">
        <v>619.20000000000005</v>
      </c>
      <c r="K40" s="48">
        <v>3149.9</v>
      </c>
      <c r="L40" s="48">
        <v>1772.51</v>
      </c>
      <c r="M40" s="48">
        <v>282.54000000000002</v>
      </c>
      <c r="N40" s="48">
        <v>171.7</v>
      </c>
      <c r="O40" s="48">
        <v>66.22</v>
      </c>
      <c r="P40" s="48">
        <v>952.91</v>
      </c>
      <c r="Q40" s="48">
        <v>11.91</v>
      </c>
      <c r="R40" s="48">
        <v>21045.59</v>
      </c>
    </row>
    <row r="41" spans="1:20" ht="30" x14ac:dyDescent="0.25">
      <c r="A41" s="49" t="s">
        <v>663</v>
      </c>
      <c r="B41" s="48">
        <v>1290.43</v>
      </c>
      <c r="C41" s="48">
        <v>0</v>
      </c>
      <c r="D41" s="48">
        <v>2614.41</v>
      </c>
      <c r="E41" s="48">
        <v>506.3</v>
      </c>
      <c r="F41" s="48">
        <v>0</v>
      </c>
      <c r="G41" s="48">
        <v>2772.89</v>
      </c>
      <c r="H41" s="48">
        <v>2283.8200000000002</v>
      </c>
      <c r="I41" s="48">
        <v>1841.85</v>
      </c>
      <c r="J41" s="48">
        <v>413.17</v>
      </c>
      <c r="K41" s="48">
        <v>446.97</v>
      </c>
      <c r="L41" s="48">
        <v>143.44</v>
      </c>
      <c r="M41" s="48">
        <v>554.92999999999995</v>
      </c>
      <c r="N41" s="48">
        <v>578.30999999999995</v>
      </c>
      <c r="O41" s="48">
        <v>123.29</v>
      </c>
      <c r="P41" s="48">
        <v>1568.83</v>
      </c>
      <c r="Q41" s="48">
        <v>3.05</v>
      </c>
      <c r="R41" s="48">
        <v>15141.69</v>
      </c>
    </row>
    <row r="42" spans="1:20" x14ac:dyDescent="0.25">
      <c r="A42" s="49" t="s">
        <v>664</v>
      </c>
      <c r="B42" s="48">
        <v>85.54</v>
      </c>
      <c r="C42" s="48">
        <v>25.4</v>
      </c>
      <c r="D42" s="48">
        <v>150.96</v>
      </c>
      <c r="E42" s="48">
        <v>944.75</v>
      </c>
      <c r="F42" s="48">
        <v>0</v>
      </c>
      <c r="G42" s="48">
        <v>1079.17</v>
      </c>
      <c r="H42" s="48">
        <v>416.37</v>
      </c>
      <c r="I42" s="48">
        <v>398.24</v>
      </c>
      <c r="J42" s="48">
        <v>155.46</v>
      </c>
      <c r="K42" s="48">
        <v>428.88</v>
      </c>
      <c r="L42" s="48">
        <v>193.25</v>
      </c>
      <c r="M42" s="48">
        <v>37.68</v>
      </c>
      <c r="N42" s="48">
        <v>64.930000000000007</v>
      </c>
      <c r="O42" s="48">
        <v>267.20999999999998</v>
      </c>
      <c r="P42" s="48">
        <v>80.8</v>
      </c>
      <c r="Q42" s="48">
        <v>0</v>
      </c>
      <c r="R42" s="48">
        <v>4328.6400000000003</v>
      </c>
    </row>
    <row r="43" spans="1:20" ht="45" x14ac:dyDescent="0.25">
      <c r="A43" s="49" t="s">
        <v>665</v>
      </c>
      <c r="B43" s="48">
        <v>741.01</v>
      </c>
      <c r="C43" s="48">
        <v>7060.76</v>
      </c>
      <c r="D43" s="48">
        <v>1482.99</v>
      </c>
      <c r="E43" s="48">
        <v>1004.74</v>
      </c>
      <c r="F43" s="48">
        <v>0</v>
      </c>
      <c r="G43" s="48">
        <v>4448.3900000000003</v>
      </c>
      <c r="H43" s="48">
        <v>11725.14</v>
      </c>
      <c r="I43" s="48">
        <v>2703.9</v>
      </c>
      <c r="J43" s="48">
        <v>363.36</v>
      </c>
      <c r="K43" s="48">
        <v>2563.4699999999998</v>
      </c>
      <c r="L43" s="48">
        <v>159.24</v>
      </c>
      <c r="M43" s="48">
        <v>1970.86</v>
      </c>
      <c r="N43" s="48">
        <v>379.6</v>
      </c>
      <c r="O43" s="48">
        <v>127.49</v>
      </c>
      <c r="P43" s="48">
        <v>1554.34</v>
      </c>
      <c r="Q43" s="48">
        <v>0</v>
      </c>
      <c r="R43" s="48">
        <v>36285.29</v>
      </c>
    </row>
    <row r="44" spans="1:20" ht="30" x14ac:dyDescent="0.25">
      <c r="A44" s="49" t="s">
        <v>666</v>
      </c>
      <c r="B44" s="48">
        <v>52.61</v>
      </c>
      <c r="C44" s="48">
        <v>5725.89</v>
      </c>
      <c r="D44" s="48">
        <v>287.7</v>
      </c>
      <c r="E44" s="48">
        <v>52.18</v>
      </c>
      <c r="F44" s="48">
        <v>0</v>
      </c>
      <c r="G44" s="48">
        <v>98.04</v>
      </c>
      <c r="H44" s="48">
        <v>12732.63</v>
      </c>
      <c r="I44" s="48">
        <v>118.11</v>
      </c>
      <c r="J44" s="48">
        <v>176.11</v>
      </c>
      <c r="K44" s="48">
        <v>36.19</v>
      </c>
      <c r="L44" s="48">
        <v>0</v>
      </c>
      <c r="M44" s="48">
        <v>0.03</v>
      </c>
      <c r="N44" s="48">
        <v>1.02</v>
      </c>
      <c r="O44" s="48">
        <v>0.03</v>
      </c>
      <c r="P44" s="48">
        <v>345.61</v>
      </c>
      <c r="Q44" s="48">
        <v>0</v>
      </c>
      <c r="R44" s="48">
        <v>19626.150000000001</v>
      </c>
    </row>
    <row r="45" spans="1:20" ht="45" x14ac:dyDescent="0.25">
      <c r="A45" s="49" t="s">
        <v>667</v>
      </c>
      <c r="B45" s="48">
        <v>63.64</v>
      </c>
      <c r="C45" s="48">
        <v>0.13</v>
      </c>
      <c r="D45" s="48">
        <v>246.04</v>
      </c>
      <c r="E45" s="48">
        <v>0</v>
      </c>
      <c r="F45" s="48">
        <v>0</v>
      </c>
      <c r="G45" s="48">
        <v>6.02</v>
      </c>
      <c r="H45" s="48">
        <v>0</v>
      </c>
      <c r="I45" s="48">
        <v>0</v>
      </c>
      <c r="J45" s="48">
        <v>122.87</v>
      </c>
      <c r="K45" s="48">
        <v>0</v>
      </c>
      <c r="L45" s="48">
        <v>0</v>
      </c>
      <c r="M45" s="48">
        <v>0</v>
      </c>
      <c r="N45" s="48">
        <v>0</v>
      </c>
      <c r="O45" s="48">
        <v>0.17</v>
      </c>
      <c r="P45" s="48">
        <v>0.01</v>
      </c>
      <c r="Q45" s="48">
        <v>0</v>
      </c>
      <c r="R45" s="48">
        <v>438.88</v>
      </c>
    </row>
    <row r="47" spans="1:20" x14ac:dyDescent="0.25">
      <c r="A47" s="55">
        <v>2045</v>
      </c>
      <c r="B47" s="52" t="s">
        <v>637</v>
      </c>
      <c r="C47" s="52" t="s">
        <v>638</v>
      </c>
      <c r="D47" s="52" t="s">
        <v>639</v>
      </c>
      <c r="E47" s="52" t="s">
        <v>640</v>
      </c>
      <c r="F47" s="52" t="s">
        <v>641</v>
      </c>
      <c r="G47" s="52" t="s">
        <v>642</v>
      </c>
      <c r="H47" s="52" t="s">
        <v>643</v>
      </c>
      <c r="I47" s="52" t="s">
        <v>644</v>
      </c>
      <c r="J47" s="52" t="s">
        <v>645</v>
      </c>
      <c r="K47" s="52" t="s">
        <v>646</v>
      </c>
      <c r="L47" s="52" t="s">
        <v>647</v>
      </c>
      <c r="M47" s="52" t="s">
        <v>648</v>
      </c>
      <c r="N47" s="52" t="s">
        <v>649</v>
      </c>
      <c r="O47" s="52" t="s">
        <v>650</v>
      </c>
      <c r="P47" s="52" t="s">
        <v>651</v>
      </c>
      <c r="Q47" s="52" t="s">
        <v>652</v>
      </c>
      <c r="R47" s="52" t="s">
        <v>653</v>
      </c>
    </row>
    <row r="48" spans="1:20" ht="28.9" customHeight="1" x14ac:dyDescent="0.25">
      <c r="A48" s="54" t="s">
        <v>668</v>
      </c>
      <c r="B48" s="53">
        <v>0</v>
      </c>
      <c r="C48" s="53">
        <v>273.97000000000003</v>
      </c>
      <c r="D48" s="53">
        <v>7839.52</v>
      </c>
      <c r="E48" s="53">
        <v>0</v>
      </c>
      <c r="F48" s="53">
        <v>0</v>
      </c>
      <c r="G48" s="53">
        <v>1230.26</v>
      </c>
      <c r="H48" s="53">
        <v>664.16</v>
      </c>
      <c r="I48" s="53">
        <v>248.23</v>
      </c>
      <c r="J48" s="53">
        <v>239.37</v>
      </c>
      <c r="K48" s="53">
        <v>310.89</v>
      </c>
      <c r="L48" s="53">
        <v>0</v>
      </c>
      <c r="M48" s="53">
        <v>0.36</v>
      </c>
      <c r="N48" s="53">
        <v>0</v>
      </c>
      <c r="O48" s="53">
        <v>16.690000000000001</v>
      </c>
      <c r="P48" s="53">
        <v>72.41</v>
      </c>
      <c r="Q48" s="53">
        <v>0</v>
      </c>
      <c r="R48" s="53">
        <v>10895.86</v>
      </c>
      <c r="T48" s="50"/>
    </row>
    <row r="49" spans="1:20" ht="28.9" customHeight="1" x14ac:dyDescent="0.25">
      <c r="A49" s="54" t="s">
        <v>655</v>
      </c>
      <c r="B49" s="53">
        <v>490.22</v>
      </c>
      <c r="C49" s="53">
        <v>158.16999999999999</v>
      </c>
      <c r="D49" s="53">
        <v>571.48</v>
      </c>
      <c r="E49" s="53">
        <v>38.72</v>
      </c>
      <c r="F49" s="53">
        <v>0</v>
      </c>
      <c r="G49" s="53">
        <v>3838.98</v>
      </c>
      <c r="H49" s="53">
        <v>999.44</v>
      </c>
      <c r="I49" s="53">
        <v>822.31</v>
      </c>
      <c r="J49" s="53">
        <v>798.27</v>
      </c>
      <c r="K49" s="53">
        <v>176.69</v>
      </c>
      <c r="L49" s="53">
        <v>22.72</v>
      </c>
      <c r="M49" s="53">
        <v>12.22</v>
      </c>
      <c r="N49" s="53">
        <v>25.6</v>
      </c>
      <c r="O49" s="53">
        <v>831.2</v>
      </c>
      <c r="P49" s="53">
        <v>601.32000000000005</v>
      </c>
      <c r="Q49" s="53">
        <v>0</v>
      </c>
      <c r="R49" s="53">
        <v>9387.34</v>
      </c>
      <c r="T49" s="50"/>
    </row>
    <row r="50" spans="1:20" ht="28.9" customHeight="1" x14ac:dyDescent="0.25">
      <c r="A50" s="54" t="s">
        <v>656</v>
      </c>
      <c r="B50" s="53">
        <v>64.94</v>
      </c>
      <c r="C50" s="53">
        <v>39.880000000000003</v>
      </c>
      <c r="D50" s="53">
        <v>953.5</v>
      </c>
      <c r="E50" s="53">
        <v>17.48</v>
      </c>
      <c r="F50" s="53">
        <v>0</v>
      </c>
      <c r="G50" s="53">
        <v>2318.61</v>
      </c>
      <c r="H50" s="53">
        <v>864.34</v>
      </c>
      <c r="I50" s="53">
        <v>314.38</v>
      </c>
      <c r="J50" s="53">
        <v>263.5</v>
      </c>
      <c r="K50" s="53">
        <v>200.53</v>
      </c>
      <c r="L50" s="53">
        <v>0</v>
      </c>
      <c r="M50" s="53">
        <v>0</v>
      </c>
      <c r="N50" s="53">
        <v>16.37</v>
      </c>
      <c r="O50" s="53">
        <v>81.150000000000006</v>
      </c>
      <c r="P50" s="53">
        <v>1184.8699999999999</v>
      </c>
      <c r="Q50" s="53">
        <v>0</v>
      </c>
      <c r="R50" s="53">
        <v>6319.55</v>
      </c>
      <c r="T50" s="50"/>
    </row>
    <row r="51" spans="1:20" ht="28.9" customHeight="1" x14ac:dyDescent="0.25">
      <c r="A51" s="54" t="s">
        <v>657</v>
      </c>
      <c r="B51" s="53">
        <v>1600.85</v>
      </c>
      <c r="C51" s="53">
        <v>445.91</v>
      </c>
      <c r="D51" s="53">
        <v>1242.5899999999999</v>
      </c>
      <c r="E51" s="53">
        <v>918.03</v>
      </c>
      <c r="F51" s="53">
        <v>0</v>
      </c>
      <c r="G51" s="53">
        <v>3124.64</v>
      </c>
      <c r="H51" s="53">
        <v>2845.93</v>
      </c>
      <c r="I51" s="53">
        <v>1261.82</v>
      </c>
      <c r="J51" s="53">
        <v>479.12</v>
      </c>
      <c r="K51" s="53">
        <v>1175.18</v>
      </c>
      <c r="L51" s="53">
        <v>204.7</v>
      </c>
      <c r="M51" s="53">
        <v>705.17</v>
      </c>
      <c r="N51" s="53">
        <v>438.03</v>
      </c>
      <c r="O51" s="53">
        <v>55.85</v>
      </c>
      <c r="P51" s="53">
        <v>860.82</v>
      </c>
      <c r="Q51" s="53">
        <v>0.02</v>
      </c>
      <c r="R51" s="53">
        <v>15358.66</v>
      </c>
      <c r="T51" s="50"/>
    </row>
    <row r="52" spans="1:20" ht="28.9" customHeight="1" x14ac:dyDescent="0.25">
      <c r="A52" s="54" t="s">
        <v>669</v>
      </c>
      <c r="B52" s="53">
        <v>347.93</v>
      </c>
      <c r="C52" s="53">
        <v>96.07</v>
      </c>
      <c r="D52" s="53">
        <v>704.76</v>
      </c>
      <c r="E52" s="53">
        <v>0.95</v>
      </c>
      <c r="F52" s="53">
        <v>0</v>
      </c>
      <c r="G52" s="53">
        <v>4.91</v>
      </c>
      <c r="H52" s="53">
        <v>519.17999999999995</v>
      </c>
      <c r="I52" s="53">
        <v>0</v>
      </c>
      <c r="J52" s="53">
        <v>1029.69</v>
      </c>
      <c r="K52" s="53">
        <v>10.91</v>
      </c>
      <c r="L52" s="53">
        <v>0</v>
      </c>
      <c r="M52" s="53">
        <v>0</v>
      </c>
      <c r="N52" s="53">
        <v>0</v>
      </c>
      <c r="O52" s="53">
        <v>395.31</v>
      </c>
      <c r="P52" s="53">
        <v>0</v>
      </c>
      <c r="Q52" s="53">
        <v>0</v>
      </c>
      <c r="R52" s="53">
        <v>3109.71</v>
      </c>
      <c r="T52" s="50"/>
    </row>
    <row r="53" spans="1:20" ht="28.9" customHeight="1" x14ac:dyDescent="0.25">
      <c r="A53" s="54" t="s">
        <v>659</v>
      </c>
      <c r="B53" s="53">
        <v>86.01</v>
      </c>
      <c r="C53" s="53">
        <v>251.41</v>
      </c>
      <c r="D53" s="53">
        <v>2110.79</v>
      </c>
      <c r="E53" s="53">
        <v>100.7</v>
      </c>
      <c r="F53" s="53">
        <v>0</v>
      </c>
      <c r="G53" s="53">
        <v>436.95</v>
      </c>
      <c r="H53" s="53">
        <v>1543.43</v>
      </c>
      <c r="I53" s="53">
        <v>80.569999999999993</v>
      </c>
      <c r="J53" s="53">
        <v>3582.19</v>
      </c>
      <c r="K53" s="53">
        <v>51.88</v>
      </c>
      <c r="L53" s="53">
        <v>0</v>
      </c>
      <c r="M53" s="53">
        <v>0</v>
      </c>
      <c r="N53" s="53">
        <v>0</v>
      </c>
      <c r="O53" s="53">
        <v>217.02</v>
      </c>
      <c r="P53" s="53">
        <v>853.09</v>
      </c>
      <c r="Q53" s="53">
        <v>0</v>
      </c>
      <c r="R53" s="53">
        <v>9314.0400000000009</v>
      </c>
      <c r="T53" s="50"/>
    </row>
    <row r="54" spans="1:20" ht="28.9" customHeight="1" x14ac:dyDescent="0.25">
      <c r="A54" s="54" t="s">
        <v>660</v>
      </c>
      <c r="B54" s="53">
        <v>87.17</v>
      </c>
      <c r="C54" s="53">
        <v>41.34</v>
      </c>
      <c r="D54" s="53">
        <v>1319.95</v>
      </c>
      <c r="E54" s="53">
        <v>138.31</v>
      </c>
      <c r="F54" s="53">
        <v>0</v>
      </c>
      <c r="G54" s="53">
        <v>370.39</v>
      </c>
      <c r="H54" s="53">
        <v>356.65</v>
      </c>
      <c r="I54" s="53">
        <v>433.34</v>
      </c>
      <c r="J54" s="53">
        <v>2712.21</v>
      </c>
      <c r="K54" s="53">
        <v>166.99</v>
      </c>
      <c r="L54" s="53">
        <v>11.49</v>
      </c>
      <c r="M54" s="53">
        <v>20.6</v>
      </c>
      <c r="N54" s="53">
        <v>8.56</v>
      </c>
      <c r="O54" s="53">
        <v>54.2</v>
      </c>
      <c r="P54" s="53">
        <v>808.45</v>
      </c>
      <c r="Q54" s="53">
        <v>0</v>
      </c>
      <c r="R54" s="53">
        <v>6529.65</v>
      </c>
      <c r="T54" s="50"/>
    </row>
    <row r="55" spans="1:20" ht="28.9" customHeight="1" x14ac:dyDescent="0.25">
      <c r="A55" s="54" t="s">
        <v>661</v>
      </c>
      <c r="B55" s="53">
        <v>523.26</v>
      </c>
      <c r="C55" s="53">
        <v>7.89</v>
      </c>
      <c r="D55" s="53">
        <v>169.52</v>
      </c>
      <c r="E55" s="53">
        <v>221.2</v>
      </c>
      <c r="F55" s="53">
        <v>3.75</v>
      </c>
      <c r="G55" s="53">
        <v>327.38</v>
      </c>
      <c r="H55" s="53">
        <v>86.33</v>
      </c>
      <c r="I55" s="53">
        <v>80.14</v>
      </c>
      <c r="J55" s="53">
        <v>7190.93</v>
      </c>
      <c r="K55" s="53">
        <v>29.08</v>
      </c>
      <c r="L55" s="53">
        <v>16.62</v>
      </c>
      <c r="M55" s="53">
        <v>39.26</v>
      </c>
      <c r="N55" s="53">
        <v>16.54</v>
      </c>
      <c r="O55" s="53">
        <v>35.15</v>
      </c>
      <c r="P55" s="53">
        <v>71.790000000000006</v>
      </c>
      <c r="Q55" s="53">
        <v>0</v>
      </c>
      <c r="R55" s="53">
        <v>8818.84</v>
      </c>
      <c r="T55" s="50"/>
    </row>
    <row r="56" spans="1:20" ht="28.9" customHeight="1" x14ac:dyDescent="0.25">
      <c r="A56" s="54" t="s">
        <v>662</v>
      </c>
      <c r="B56" s="53">
        <v>680.53</v>
      </c>
      <c r="C56" s="53">
        <v>181.94</v>
      </c>
      <c r="D56" s="53">
        <v>364.4</v>
      </c>
      <c r="E56" s="53">
        <v>1104.8900000000001</v>
      </c>
      <c r="F56" s="53">
        <v>0</v>
      </c>
      <c r="G56" s="53">
        <v>1977.37</v>
      </c>
      <c r="H56" s="53">
        <v>829.02</v>
      </c>
      <c r="I56" s="53">
        <v>10774.95</v>
      </c>
      <c r="J56" s="53">
        <v>1052.97</v>
      </c>
      <c r="K56" s="53">
        <v>3247.8</v>
      </c>
      <c r="L56" s="53">
        <v>1463.29</v>
      </c>
      <c r="M56" s="53">
        <v>438.17</v>
      </c>
      <c r="N56" s="53">
        <v>292.05</v>
      </c>
      <c r="O56" s="53">
        <v>132.18</v>
      </c>
      <c r="P56" s="53">
        <v>1005.38</v>
      </c>
      <c r="Q56" s="53">
        <v>10.9</v>
      </c>
      <c r="R56" s="53">
        <v>23555.84</v>
      </c>
      <c r="T56" s="50"/>
    </row>
    <row r="57" spans="1:20" ht="28.9" customHeight="1" x14ac:dyDescent="0.25">
      <c r="A57" s="54" t="s">
        <v>663</v>
      </c>
      <c r="B57" s="53">
        <v>1312.45</v>
      </c>
      <c r="C57" s="53">
        <v>0</v>
      </c>
      <c r="D57" s="53">
        <v>3777.16</v>
      </c>
      <c r="E57" s="53">
        <v>547.33000000000004</v>
      </c>
      <c r="F57" s="53">
        <v>0</v>
      </c>
      <c r="G57" s="53">
        <v>5603.59</v>
      </c>
      <c r="H57" s="53">
        <v>1409.33</v>
      </c>
      <c r="I57" s="53">
        <v>2382.5100000000002</v>
      </c>
      <c r="J57" s="53">
        <v>486.78</v>
      </c>
      <c r="K57" s="53">
        <v>467.58</v>
      </c>
      <c r="L57" s="53">
        <v>62.87</v>
      </c>
      <c r="M57" s="53">
        <v>778.19</v>
      </c>
      <c r="N57" s="53">
        <v>765.37</v>
      </c>
      <c r="O57" s="53">
        <v>212.84</v>
      </c>
      <c r="P57" s="53">
        <v>2068.65</v>
      </c>
      <c r="Q57" s="53">
        <v>22.94</v>
      </c>
      <c r="R57" s="53">
        <v>19897.59</v>
      </c>
      <c r="T57" s="50"/>
    </row>
    <row r="58" spans="1:20" ht="28.9" customHeight="1" x14ac:dyDescent="0.25">
      <c r="A58" s="54" t="s">
        <v>664</v>
      </c>
      <c r="B58" s="53">
        <v>78.05</v>
      </c>
      <c r="C58" s="53">
        <v>2.82</v>
      </c>
      <c r="D58" s="53">
        <v>222.73</v>
      </c>
      <c r="E58" s="53">
        <v>842.16</v>
      </c>
      <c r="F58" s="53">
        <v>0</v>
      </c>
      <c r="G58" s="53">
        <v>1104.17</v>
      </c>
      <c r="H58" s="53">
        <v>278.45999999999998</v>
      </c>
      <c r="I58" s="53">
        <v>622.41</v>
      </c>
      <c r="J58" s="53">
        <v>179.32</v>
      </c>
      <c r="K58" s="53">
        <v>551.92999999999995</v>
      </c>
      <c r="L58" s="53">
        <v>122.92</v>
      </c>
      <c r="M58" s="53">
        <v>59.77</v>
      </c>
      <c r="N58" s="53">
        <v>114.44</v>
      </c>
      <c r="O58" s="53">
        <v>391.63</v>
      </c>
      <c r="P58" s="53">
        <v>86.01</v>
      </c>
      <c r="Q58" s="53">
        <v>0</v>
      </c>
      <c r="R58" s="53">
        <v>4656.82</v>
      </c>
      <c r="T58" s="50"/>
    </row>
    <row r="59" spans="1:20" ht="28.9" customHeight="1" x14ac:dyDescent="0.25">
      <c r="A59" s="54" t="s">
        <v>665</v>
      </c>
      <c r="B59" s="53">
        <v>1072.6600000000001</v>
      </c>
      <c r="C59" s="53">
        <v>1663.02</v>
      </c>
      <c r="D59" s="53">
        <v>2808.07</v>
      </c>
      <c r="E59" s="53">
        <v>979.77</v>
      </c>
      <c r="F59" s="53">
        <v>0</v>
      </c>
      <c r="G59" s="53">
        <v>8424.26</v>
      </c>
      <c r="H59" s="53">
        <v>5458.88</v>
      </c>
      <c r="I59" s="53">
        <v>4613.5600000000004</v>
      </c>
      <c r="J59" s="53">
        <v>470.43</v>
      </c>
      <c r="K59" s="53">
        <v>3044.85</v>
      </c>
      <c r="L59" s="53">
        <v>82.24</v>
      </c>
      <c r="M59" s="53">
        <v>3998.58</v>
      </c>
      <c r="N59" s="53">
        <v>665.26</v>
      </c>
      <c r="O59" s="53">
        <v>306.41000000000003</v>
      </c>
      <c r="P59" s="53">
        <v>1577.8</v>
      </c>
      <c r="Q59" s="53">
        <v>0</v>
      </c>
      <c r="R59" s="53">
        <v>35165.79</v>
      </c>
      <c r="T59" s="50"/>
    </row>
    <row r="60" spans="1:20" ht="28.9" customHeight="1" x14ac:dyDescent="0.25">
      <c r="A60" s="54" t="s">
        <v>666</v>
      </c>
      <c r="B60" s="53">
        <v>47.82</v>
      </c>
      <c r="C60" s="53">
        <v>1307.49</v>
      </c>
      <c r="D60" s="53">
        <v>529.12</v>
      </c>
      <c r="E60" s="53">
        <v>39.380000000000003</v>
      </c>
      <c r="F60" s="53">
        <v>0</v>
      </c>
      <c r="G60" s="53">
        <v>98.41</v>
      </c>
      <c r="H60" s="53">
        <v>5571.34</v>
      </c>
      <c r="I60" s="53">
        <v>321.12</v>
      </c>
      <c r="J60" s="53">
        <v>254.4</v>
      </c>
      <c r="K60" s="53">
        <v>58.73</v>
      </c>
      <c r="L60" s="53">
        <v>0</v>
      </c>
      <c r="M60" s="53">
        <v>2.23</v>
      </c>
      <c r="N60" s="53">
        <v>3.85</v>
      </c>
      <c r="O60" s="53">
        <v>0.01</v>
      </c>
      <c r="P60" s="53">
        <v>378.55</v>
      </c>
      <c r="Q60" s="53">
        <v>0</v>
      </c>
      <c r="R60" s="53">
        <v>8612.4500000000007</v>
      </c>
      <c r="T60" s="50"/>
    </row>
    <row r="61" spans="1:20" ht="28.9" customHeight="1" x14ac:dyDescent="0.25">
      <c r="A61" s="54" t="s">
        <v>667</v>
      </c>
      <c r="B61" s="53">
        <v>120.96</v>
      </c>
      <c r="C61" s="53">
        <v>5.47</v>
      </c>
      <c r="D61" s="53">
        <v>335.14</v>
      </c>
      <c r="E61" s="53">
        <v>0</v>
      </c>
      <c r="F61" s="53">
        <v>0</v>
      </c>
      <c r="G61" s="53">
        <v>11.87</v>
      </c>
      <c r="H61" s="53">
        <v>0</v>
      </c>
      <c r="I61" s="53">
        <v>0</v>
      </c>
      <c r="J61" s="53">
        <v>167.54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640.98</v>
      </c>
      <c r="T61" s="50"/>
    </row>
    <row r="63" spans="1:20" x14ac:dyDescent="0.25">
      <c r="A63" s="41" t="s">
        <v>622</v>
      </c>
      <c r="B63" s="41">
        <v>2019</v>
      </c>
      <c r="C63" s="41">
        <v>2045</v>
      </c>
    </row>
    <row r="64" spans="1:20" x14ac:dyDescent="0.25">
      <c r="A64" s="42" t="s">
        <v>623</v>
      </c>
      <c r="B64" s="43">
        <v>10933.766</v>
      </c>
      <c r="C64" s="44">
        <v>12316.170199110928</v>
      </c>
    </row>
    <row r="65" spans="1:3" x14ac:dyDescent="0.25">
      <c r="A65" s="42" t="s">
        <v>624</v>
      </c>
      <c r="B65" s="43">
        <v>8686.848</v>
      </c>
      <c r="C65" s="44">
        <v>9994.2936850104179</v>
      </c>
    </row>
    <row r="66" spans="1:3" x14ac:dyDescent="0.25">
      <c r="A66" s="42" t="s">
        <v>625</v>
      </c>
      <c r="B66" s="43">
        <v>7512.2929999999997</v>
      </c>
      <c r="C66" s="44">
        <v>6721.0775424688563</v>
      </c>
    </row>
    <row r="67" spans="1:3" x14ac:dyDescent="0.25">
      <c r="A67" s="42" t="s">
        <v>626</v>
      </c>
      <c r="B67" s="43">
        <v>13642.496999999999</v>
      </c>
      <c r="C67" s="44">
        <v>11803.465041854439</v>
      </c>
    </row>
    <row r="68" spans="1:3" x14ac:dyDescent="0.25">
      <c r="A68" s="42" t="s">
        <v>627</v>
      </c>
      <c r="B68" s="43">
        <v>2671.0299999999997</v>
      </c>
      <c r="C68" s="44">
        <v>2724.4681206953096</v>
      </c>
    </row>
    <row r="69" spans="1:3" x14ac:dyDescent="0.25">
      <c r="A69" s="42" t="s">
        <v>628</v>
      </c>
      <c r="B69" s="43">
        <v>9336.6310841808554</v>
      </c>
      <c r="C69" s="44">
        <v>9518.540052327111</v>
      </c>
    </row>
    <row r="70" spans="1:3" x14ac:dyDescent="0.25">
      <c r="A70" s="42" t="s">
        <v>629</v>
      </c>
      <c r="B70" s="43">
        <v>3976.495256024763</v>
      </c>
      <c r="C70" s="44">
        <v>4733.2325960338503</v>
      </c>
    </row>
    <row r="71" spans="1:3" x14ac:dyDescent="0.25">
      <c r="A71" s="42" t="s">
        <v>630</v>
      </c>
      <c r="B71" s="43">
        <v>6047.1406597943842</v>
      </c>
      <c r="C71" s="44">
        <v>8883.8469896262995</v>
      </c>
    </row>
    <row r="72" spans="1:3" x14ac:dyDescent="0.25">
      <c r="A72" s="42" t="s">
        <v>631</v>
      </c>
      <c r="B72" s="43">
        <v>24139.419000000002</v>
      </c>
      <c r="C72" s="44">
        <v>27036.332919551165</v>
      </c>
    </row>
    <row r="73" spans="1:3" x14ac:dyDescent="0.25">
      <c r="A73" s="42" t="s">
        <v>632</v>
      </c>
      <c r="B73" s="43">
        <v>17404.102999999999</v>
      </c>
      <c r="C73" s="44">
        <v>22932.70919104695</v>
      </c>
    </row>
    <row r="74" spans="1:3" x14ac:dyDescent="0.25">
      <c r="A74" s="42" t="s">
        <v>633</v>
      </c>
      <c r="B74" s="43">
        <v>4603.6499999999996</v>
      </c>
      <c r="C74" s="44">
        <v>4957.0400115606926</v>
      </c>
    </row>
    <row r="75" spans="1:3" x14ac:dyDescent="0.25">
      <c r="A75" s="42" t="s">
        <v>634</v>
      </c>
      <c r="B75" s="43">
        <v>39097.596000000005</v>
      </c>
      <c r="C75" s="44">
        <v>38023.896151331624</v>
      </c>
    </row>
    <row r="76" spans="1:3" x14ac:dyDescent="0.25">
      <c r="A76" s="42" t="s">
        <v>635</v>
      </c>
      <c r="B76" s="43">
        <v>20124.315999999999</v>
      </c>
      <c r="C76" s="44">
        <v>8848.6985291534766</v>
      </c>
    </row>
    <row r="77" spans="1:3" x14ac:dyDescent="0.25">
      <c r="A77" s="42" t="s">
        <v>636</v>
      </c>
      <c r="B77" s="43">
        <v>1616.6779999999999</v>
      </c>
      <c r="C77" s="44">
        <v>2360.5708382687926</v>
      </c>
    </row>
    <row r="78" spans="1:3" x14ac:dyDescent="0.25">
      <c r="A78" s="45"/>
      <c r="B78" s="45"/>
      <c r="C78" s="45"/>
    </row>
    <row r="79" spans="1:3" x14ac:dyDescent="0.25">
      <c r="A79" s="45" t="s">
        <v>621</v>
      </c>
      <c r="B79" s="46">
        <v>169792.46299999999</v>
      </c>
      <c r="C79" s="46">
        <v>170854.34186803989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975D-69C9-4510-929D-0E4C4A9BAE14}">
  <dimension ref="A1:AD114"/>
  <sheetViews>
    <sheetView tabSelected="1" workbookViewId="0">
      <selection activeCell="A55" sqref="A55"/>
    </sheetView>
  </sheetViews>
  <sheetFormatPr defaultRowHeight="15" x14ac:dyDescent="0.25"/>
  <cols>
    <col min="1" max="1" width="45.140625" customWidth="1"/>
  </cols>
  <sheetData>
    <row r="1" spans="1:30" s="56" customFormat="1" ht="18.75" x14ac:dyDescent="0.3">
      <c r="A1" s="86" t="s">
        <v>709</v>
      </c>
    </row>
    <row r="2" spans="1:30" s="56" customFormat="1" x14ac:dyDescent="0.25">
      <c r="A2" s="56" t="s">
        <v>710</v>
      </c>
    </row>
    <row r="3" spans="1:30" s="56" customFormat="1" x14ac:dyDescent="0.25"/>
    <row r="4" spans="1:30" ht="28.5" x14ac:dyDescent="0.25">
      <c r="A4" s="85" t="s">
        <v>670</v>
      </c>
      <c r="B4" s="105">
        <v>2008</v>
      </c>
      <c r="C4" s="105"/>
      <c r="D4" s="105">
        <v>2009</v>
      </c>
      <c r="E4" s="105"/>
      <c r="F4" s="105">
        <v>2010</v>
      </c>
      <c r="G4" s="105"/>
      <c r="H4" s="105">
        <v>2011</v>
      </c>
      <c r="I4" s="105"/>
      <c r="J4" s="105">
        <v>2012</v>
      </c>
      <c r="K4" s="105"/>
      <c r="L4" s="105">
        <v>2013</v>
      </c>
      <c r="M4" s="105"/>
      <c r="N4" s="105">
        <v>2014</v>
      </c>
      <c r="O4" s="105"/>
      <c r="P4" s="105">
        <v>2015</v>
      </c>
      <c r="Q4" s="105"/>
      <c r="R4" s="105">
        <v>2016</v>
      </c>
      <c r="S4" s="105"/>
      <c r="T4" s="105">
        <v>2017</v>
      </c>
      <c r="U4" s="105"/>
      <c r="V4" s="105" t="s">
        <v>671</v>
      </c>
      <c r="W4" s="105"/>
      <c r="X4" s="105">
        <v>2019</v>
      </c>
      <c r="Y4" s="105"/>
      <c r="Z4" s="105">
        <v>2020</v>
      </c>
      <c r="AA4" s="105"/>
      <c r="AB4" s="105">
        <v>2021</v>
      </c>
      <c r="AC4" s="105"/>
      <c r="AD4" s="105">
        <v>2022</v>
      </c>
    </row>
    <row r="5" spans="1:30" x14ac:dyDescent="0.25">
      <c r="A5" s="84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6"/>
      <c r="AA6" s="56"/>
      <c r="AB6" s="56"/>
      <c r="AC6" s="56"/>
      <c r="AD6" s="56"/>
    </row>
    <row r="7" spans="1:30" x14ac:dyDescent="0.25">
      <c r="A7" s="63"/>
      <c r="B7" s="66">
        <v>7710.6337800000156</v>
      </c>
      <c r="C7" s="58"/>
      <c r="D7" s="66">
        <v>7703.4367900000052</v>
      </c>
      <c r="E7" s="56"/>
      <c r="F7" s="66">
        <v>8169.2631800000017</v>
      </c>
      <c r="G7" s="67"/>
      <c r="H7" s="66">
        <v>8181.0548981672382</v>
      </c>
      <c r="I7" s="58"/>
      <c r="J7" s="66">
        <v>8477.70737238941</v>
      </c>
      <c r="K7" s="58"/>
      <c r="L7" s="66">
        <v>8735.656721558631</v>
      </c>
      <c r="M7" s="60"/>
      <c r="N7" s="66">
        <v>8648.5991652161356</v>
      </c>
      <c r="O7" s="58"/>
      <c r="P7" s="66">
        <v>8858.6538365557244</v>
      </c>
      <c r="Q7" s="58"/>
      <c r="R7" s="66">
        <v>8916.6901799955358</v>
      </c>
      <c r="S7" s="58"/>
      <c r="T7" s="66">
        <v>8702.5552286695092</v>
      </c>
      <c r="U7" s="58"/>
      <c r="V7" s="78">
        <v>8273.1228572852087</v>
      </c>
      <c r="W7" s="58"/>
      <c r="X7" s="66">
        <v>9015.3004884685433</v>
      </c>
      <c r="Y7" s="58"/>
      <c r="Z7" s="66">
        <v>10611.229333874739</v>
      </c>
      <c r="AA7" s="56"/>
      <c r="AB7" s="66">
        <v>10564.127369763401</v>
      </c>
      <c r="AC7" s="56"/>
      <c r="AD7" s="77">
        <v>10823.7166825484</v>
      </c>
    </row>
    <row r="8" spans="1:30" x14ac:dyDescent="0.25">
      <c r="A8" s="70" t="s">
        <v>672</v>
      </c>
      <c r="B8" s="66"/>
      <c r="C8" s="60"/>
      <c r="D8" s="66"/>
      <c r="E8" s="56"/>
      <c r="F8" s="66"/>
      <c r="G8" s="67"/>
      <c r="H8" s="66"/>
      <c r="I8" s="60"/>
      <c r="J8" s="66"/>
      <c r="K8" s="60"/>
      <c r="L8" s="66"/>
      <c r="M8" s="60"/>
      <c r="N8" s="66"/>
      <c r="O8" s="60"/>
      <c r="P8" s="66"/>
      <c r="Q8" s="60"/>
      <c r="R8" s="66"/>
      <c r="S8" s="60"/>
      <c r="T8" s="66"/>
      <c r="U8" s="60"/>
      <c r="V8" s="66"/>
      <c r="W8" s="60"/>
      <c r="X8" s="56"/>
      <c r="Y8" s="60"/>
      <c r="Z8" s="56"/>
      <c r="AA8" s="56"/>
      <c r="AB8" s="56"/>
      <c r="AC8" s="56"/>
      <c r="AD8" s="56"/>
    </row>
    <row r="9" spans="1:30" x14ac:dyDescent="0.25">
      <c r="A9" s="73" t="s">
        <v>674</v>
      </c>
      <c r="B9" s="66">
        <v>244.93608</v>
      </c>
      <c r="C9" s="58"/>
      <c r="D9" s="66">
        <v>59.971460000000008</v>
      </c>
      <c r="E9" s="56"/>
      <c r="F9" s="66">
        <v>278.77733999999998</v>
      </c>
      <c r="G9" s="67"/>
      <c r="H9" s="66">
        <v>250.33425000000003</v>
      </c>
      <c r="I9" s="58"/>
      <c r="J9" s="66">
        <v>279.08800000000002</v>
      </c>
      <c r="K9" s="58"/>
      <c r="L9" s="66">
        <v>184.77480705081197</v>
      </c>
      <c r="M9" s="60"/>
      <c r="N9" s="66">
        <v>279.64600000000002</v>
      </c>
      <c r="O9" s="58"/>
      <c r="P9" s="66">
        <v>196.04100000000003</v>
      </c>
      <c r="Q9" s="58"/>
      <c r="R9" s="66">
        <v>218.78663252655326</v>
      </c>
      <c r="S9" s="58"/>
      <c r="T9" s="66">
        <v>271.94017433148315</v>
      </c>
      <c r="U9" s="58"/>
      <c r="V9" s="78">
        <v>300.10599999999999</v>
      </c>
      <c r="W9" s="58"/>
      <c r="X9" s="66">
        <v>231.13500000000002</v>
      </c>
      <c r="Y9" s="58"/>
      <c r="Z9" s="66">
        <v>215.14000000000004</v>
      </c>
      <c r="AA9" s="56"/>
      <c r="AB9" s="66">
        <v>251.67699999999999</v>
      </c>
      <c r="AC9" s="56"/>
      <c r="AD9" s="66">
        <v>249.13200000000001</v>
      </c>
    </row>
    <row r="10" spans="1:30" x14ac:dyDescent="0.25">
      <c r="A10" s="57" t="s">
        <v>675</v>
      </c>
      <c r="B10" s="66">
        <v>28503.940340000001</v>
      </c>
      <c r="C10" s="58"/>
      <c r="D10" s="66">
        <v>22362.215185000001</v>
      </c>
      <c r="E10" s="56"/>
      <c r="F10" s="66">
        <v>30619.845501000003</v>
      </c>
      <c r="G10" s="67"/>
      <c r="H10" s="66">
        <v>29468.727948000003</v>
      </c>
      <c r="I10" s="58"/>
      <c r="J10" s="66">
        <v>29450.105283361288</v>
      </c>
      <c r="K10" s="58"/>
      <c r="L10" s="66">
        <v>30769.661366699023</v>
      </c>
      <c r="M10" s="60"/>
      <c r="N10" s="66">
        <v>31290.206641047684</v>
      </c>
      <c r="O10" s="58"/>
      <c r="P10" s="66">
        <v>27828.748473459789</v>
      </c>
      <c r="Q10" s="58"/>
      <c r="R10" s="66">
        <v>30082.61670203312</v>
      </c>
      <c r="S10" s="58"/>
      <c r="T10" s="66">
        <v>31961.491697560279</v>
      </c>
      <c r="U10" s="58"/>
      <c r="V10" s="78">
        <v>27870.88613238875</v>
      </c>
      <c r="W10" s="67"/>
      <c r="X10" s="66">
        <v>27604.725999345002</v>
      </c>
      <c r="Y10" s="67"/>
      <c r="Z10" s="66">
        <v>29616.986262925311</v>
      </c>
      <c r="AA10" s="56"/>
      <c r="AB10" s="66">
        <v>31134.559614130001</v>
      </c>
      <c r="AC10" s="56"/>
      <c r="AD10" s="66">
        <v>29733.717656731798</v>
      </c>
    </row>
    <row r="11" spans="1:30" x14ac:dyDescent="0.25">
      <c r="A11" s="57" t="s">
        <v>676</v>
      </c>
      <c r="B11" s="66">
        <v>401.36486700000017</v>
      </c>
      <c r="C11" s="58"/>
      <c r="D11" s="66">
        <v>494.20916299999971</v>
      </c>
      <c r="E11" s="56"/>
      <c r="F11" s="66">
        <v>508.49003000000005</v>
      </c>
      <c r="G11" s="67"/>
      <c r="H11" s="66">
        <v>376.7085770000001</v>
      </c>
      <c r="I11" s="58"/>
      <c r="J11" s="66">
        <v>349.21068422634954</v>
      </c>
      <c r="K11" s="58"/>
      <c r="L11" s="66">
        <v>834.44082769039255</v>
      </c>
      <c r="M11" s="60"/>
      <c r="N11" s="66">
        <v>908.48313703577821</v>
      </c>
      <c r="O11" s="58"/>
      <c r="P11" s="66">
        <v>846.03088198083697</v>
      </c>
      <c r="Q11" s="58"/>
      <c r="R11" s="66">
        <v>875.66824491257591</v>
      </c>
      <c r="S11" s="58"/>
      <c r="T11" s="66">
        <v>1007.3704450417341</v>
      </c>
      <c r="U11" s="58"/>
      <c r="V11" s="78">
        <v>1071.4968221021491</v>
      </c>
      <c r="W11" s="58"/>
      <c r="X11" s="66">
        <v>997.12431073316827</v>
      </c>
      <c r="Y11" s="58"/>
      <c r="Z11" s="66">
        <v>1119.4415548734105</v>
      </c>
      <c r="AA11" s="56"/>
      <c r="AB11" s="66">
        <v>1144.5558450000001</v>
      </c>
      <c r="AC11" s="56"/>
      <c r="AD11" s="66">
        <v>1321.056057</v>
      </c>
    </row>
    <row r="12" spans="1:30" x14ac:dyDescent="0.25">
      <c r="A12" s="57" t="s">
        <v>677</v>
      </c>
      <c r="B12" s="66">
        <v>1.2602200000000001</v>
      </c>
      <c r="C12" s="58"/>
      <c r="D12" s="66">
        <v>1.3363999999999998</v>
      </c>
      <c r="E12" s="56"/>
      <c r="F12" s="66">
        <v>1.11629</v>
      </c>
      <c r="G12" s="67"/>
      <c r="H12" s="66">
        <v>0.34388999999999997</v>
      </c>
      <c r="I12" s="58"/>
      <c r="J12" s="66">
        <v>1.949E-2</v>
      </c>
      <c r="K12" s="58"/>
      <c r="L12" s="66">
        <v>0.50510200000000016</v>
      </c>
      <c r="M12" s="60"/>
      <c r="N12" s="66">
        <v>0.7504996150176475</v>
      </c>
      <c r="O12" s="58"/>
      <c r="P12" s="66">
        <v>0.68662199999999995</v>
      </c>
      <c r="Q12" s="58"/>
      <c r="R12" s="66">
        <v>0.19569147699775755</v>
      </c>
      <c r="S12" s="58"/>
      <c r="T12" s="66">
        <v>0.34650177849674091</v>
      </c>
      <c r="U12" s="58"/>
      <c r="V12" s="78">
        <v>0.24167495782085327</v>
      </c>
      <c r="W12" s="58"/>
      <c r="X12" s="66">
        <v>0.29616368896303435</v>
      </c>
      <c r="Y12" s="58"/>
      <c r="Z12" s="66">
        <v>1.4614721522687679</v>
      </c>
      <c r="AA12" s="56"/>
      <c r="AB12" s="66">
        <v>4.6437109999999997</v>
      </c>
      <c r="AC12" s="56"/>
      <c r="AD12" s="66">
        <v>4.5349909999999998</v>
      </c>
    </row>
    <row r="13" spans="1:30" x14ac:dyDescent="0.25">
      <c r="A13" s="57" t="s">
        <v>678</v>
      </c>
      <c r="B13" s="66"/>
      <c r="C13" s="58"/>
      <c r="D13" s="66"/>
      <c r="E13" s="56"/>
      <c r="F13" s="66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58"/>
      <c r="T13" s="66"/>
      <c r="U13" s="58"/>
      <c r="V13" s="66"/>
      <c r="W13" s="58"/>
      <c r="X13" s="56"/>
      <c r="Y13" s="58"/>
      <c r="Z13" s="56"/>
      <c r="AA13" s="56"/>
      <c r="AB13" s="56"/>
      <c r="AC13" s="56"/>
      <c r="AD13" s="56"/>
    </row>
    <row r="14" spans="1:30" x14ac:dyDescent="0.25">
      <c r="A14" s="63" t="s">
        <v>679</v>
      </c>
      <c r="B14" s="56"/>
      <c r="C14" s="58"/>
      <c r="D14" s="66"/>
      <c r="E14" s="56"/>
      <c r="F14" s="66"/>
      <c r="G14" s="67"/>
      <c r="H14" s="66"/>
      <c r="I14" s="58"/>
      <c r="J14" s="66"/>
      <c r="K14" s="58"/>
      <c r="L14" s="66"/>
      <c r="M14" s="60"/>
      <c r="N14" s="66"/>
      <c r="O14" s="58"/>
      <c r="P14" s="66"/>
      <c r="Q14" s="58"/>
      <c r="R14" s="66"/>
      <c r="S14" s="58"/>
      <c r="T14" s="66"/>
      <c r="U14" s="58"/>
      <c r="V14" s="66"/>
      <c r="W14" s="58"/>
      <c r="X14" s="56"/>
      <c r="Y14" s="58"/>
      <c r="Z14" s="56"/>
      <c r="AA14" s="56"/>
      <c r="AB14" s="56"/>
      <c r="AC14" s="56"/>
      <c r="AD14" s="56"/>
    </row>
    <row r="15" spans="1:30" x14ac:dyDescent="0.25">
      <c r="A15" s="56"/>
      <c r="B15" s="66">
        <v>7212.0962410000038</v>
      </c>
      <c r="C15" s="58"/>
      <c r="D15" s="66">
        <v>7299.4341433333375</v>
      </c>
      <c r="E15" s="56"/>
      <c r="F15" s="66">
        <v>6903.5863700000045</v>
      </c>
      <c r="G15" s="67"/>
      <c r="H15" s="66">
        <v>6916.7015278327672</v>
      </c>
      <c r="I15" s="58"/>
      <c r="J15" s="66">
        <v>6397.2863214728604</v>
      </c>
      <c r="K15" s="58"/>
      <c r="L15" s="66">
        <v>6281.054149762399</v>
      </c>
      <c r="M15" s="60"/>
      <c r="N15" s="81">
        <v>6754.3952897119261</v>
      </c>
      <c r="O15" s="82"/>
      <c r="P15" s="81">
        <v>6081.1338282077022</v>
      </c>
      <c r="Q15" s="82"/>
      <c r="R15" s="81">
        <v>6586.5776944193231</v>
      </c>
      <c r="S15" s="82"/>
      <c r="T15" s="81">
        <v>6912.4747422851142</v>
      </c>
      <c r="U15" s="82"/>
      <c r="V15" s="83">
        <v>7454.0822135671215</v>
      </c>
      <c r="W15" s="82"/>
      <c r="X15" s="81">
        <v>6924.8229352906974</v>
      </c>
      <c r="Y15" s="58"/>
      <c r="Z15" s="81">
        <v>7179.4681330853819</v>
      </c>
      <c r="AA15" s="56"/>
      <c r="AB15" s="81">
        <v>7022.12723534015</v>
      </c>
      <c r="AC15" s="56"/>
      <c r="AD15" s="81">
        <v>6867.3797773301703</v>
      </c>
    </row>
    <row r="16" spans="1:30" ht="22.5" x14ac:dyDescent="0.25">
      <c r="A16" s="80" t="s">
        <v>680</v>
      </c>
      <c r="B16" s="66"/>
      <c r="C16" s="58"/>
      <c r="D16" s="66"/>
      <c r="E16" s="56"/>
      <c r="F16" s="66"/>
      <c r="G16" s="67"/>
      <c r="H16" s="66"/>
      <c r="I16" s="58"/>
      <c r="J16" s="66"/>
      <c r="K16" s="58"/>
      <c r="L16" s="66"/>
      <c r="M16" s="60"/>
      <c r="N16" s="66"/>
      <c r="O16" s="58"/>
      <c r="P16" s="66"/>
      <c r="Q16" s="58"/>
      <c r="R16" s="66"/>
      <c r="S16" s="58"/>
      <c r="T16" s="66"/>
      <c r="U16" s="58"/>
      <c r="V16" s="66"/>
      <c r="W16" s="58"/>
      <c r="X16" s="56"/>
      <c r="Y16" s="58"/>
      <c r="Z16" s="56"/>
      <c r="AA16" s="56"/>
      <c r="AB16" s="56"/>
      <c r="AC16" s="56"/>
      <c r="AD16" s="56"/>
    </row>
    <row r="17" spans="1:30" x14ac:dyDescent="0.25">
      <c r="A17" s="63" t="s">
        <v>681</v>
      </c>
      <c r="B17" s="66">
        <v>1524.3432600000001</v>
      </c>
      <c r="C17" s="66"/>
      <c r="D17" s="66">
        <v>1308.181615</v>
      </c>
      <c r="E17" s="56"/>
      <c r="F17" s="66">
        <v>1419.0068800000006</v>
      </c>
      <c r="G17" s="67"/>
      <c r="H17" s="66">
        <v>1469.2541699999999</v>
      </c>
      <c r="I17" s="66"/>
      <c r="J17" s="66">
        <v>1409.4695900000002</v>
      </c>
      <c r="K17" s="66"/>
      <c r="L17" s="66">
        <v>1448.7630158863633</v>
      </c>
      <c r="M17" s="60"/>
      <c r="N17" s="66">
        <v>1396.1725642772303</v>
      </c>
      <c r="O17" s="66"/>
      <c r="P17" s="66">
        <v>1436.5332040000001</v>
      </c>
      <c r="Q17" s="66"/>
      <c r="R17" s="66">
        <v>1491.1296739689722</v>
      </c>
      <c r="S17" s="66"/>
      <c r="T17" s="66">
        <v>1421.3670482953198</v>
      </c>
      <c r="U17" s="66"/>
      <c r="V17" s="78">
        <v>1414.5902686977877</v>
      </c>
      <c r="W17" s="66"/>
      <c r="X17" s="66">
        <v>1375.3494390008382</v>
      </c>
      <c r="Y17" s="66"/>
      <c r="Z17" s="66">
        <v>1283.0803096631469</v>
      </c>
      <c r="AA17" s="56"/>
      <c r="AB17" s="66">
        <v>1158.1070795318501</v>
      </c>
      <c r="AC17" s="56"/>
      <c r="AD17" s="66">
        <v>1310.1149562431899</v>
      </c>
    </row>
    <row r="18" spans="1:30" x14ac:dyDescent="0.25">
      <c r="A18" s="57" t="s">
        <v>682</v>
      </c>
      <c r="B18" s="66"/>
      <c r="C18" s="58"/>
      <c r="D18" s="66"/>
      <c r="E18" s="56"/>
      <c r="F18" s="66"/>
      <c r="G18" s="67"/>
      <c r="H18" s="66"/>
      <c r="I18" s="58"/>
      <c r="J18" s="66"/>
      <c r="K18" s="58"/>
      <c r="L18" s="66"/>
      <c r="M18" s="60"/>
      <c r="N18" s="66"/>
      <c r="O18" s="58"/>
      <c r="P18" s="66"/>
      <c r="Q18" s="58"/>
      <c r="R18" s="66"/>
      <c r="S18" s="58"/>
      <c r="T18" s="66"/>
      <c r="U18" s="58"/>
      <c r="V18" s="66"/>
      <c r="W18" s="58"/>
      <c r="X18" s="56"/>
      <c r="Y18" s="58"/>
      <c r="Z18" s="56"/>
      <c r="AA18" s="56"/>
      <c r="AB18" s="56"/>
      <c r="AC18" s="56"/>
      <c r="AD18" s="56"/>
    </row>
    <row r="19" spans="1:30" x14ac:dyDescent="0.25">
      <c r="A19" s="63" t="s">
        <v>683</v>
      </c>
      <c r="B19" s="66">
        <v>815.80191066666669</v>
      </c>
      <c r="C19" s="58"/>
      <c r="D19" s="66">
        <v>773.9812100000006</v>
      </c>
      <c r="E19" s="56"/>
      <c r="F19" s="66">
        <v>862.53748500000074</v>
      </c>
      <c r="G19" s="67"/>
      <c r="H19" s="66">
        <v>1241.7580609999995</v>
      </c>
      <c r="I19" s="58"/>
      <c r="J19" s="66">
        <v>1309.8554051389681</v>
      </c>
      <c r="K19" s="58"/>
      <c r="L19" s="66">
        <v>1279.6117971796048</v>
      </c>
      <c r="M19" s="60"/>
      <c r="N19" s="66">
        <v>1259.7398340758427</v>
      </c>
      <c r="O19" s="58"/>
      <c r="P19" s="66">
        <v>1290.4572958333315</v>
      </c>
      <c r="Q19" s="58"/>
      <c r="R19" s="66">
        <v>1285.3117299764876</v>
      </c>
      <c r="S19" s="58"/>
      <c r="T19" s="66">
        <v>1201.7997075003323</v>
      </c>
      <c r="U19" s="58"/>
      <c r="V19" s="78">
        <v>1527.6926093315062</v>
      </c>
      <c r="W19" s="58"/>
      <c r="X19" s="66">
        <v>1212.8403929536103</v>
      </c>
      <c r="Y19" s="58"/>
      <c r="Z19" s="66">
        <v>1296.685782502022</v>
      </c>
      <c r="AA19" s="56"/>
      <c r="AB19" s="66">
        <v>1551.3000480000001</v>
      </c>
      <c r="AC19" s="56"/>
      <c r="AD19" s="66">
        <v>1472.8734179999999</v>
      </c>
    </row>
    <row r="20" spans="1:30" x14ac:dyDescent="0.25">
      <c r="A20" s="57" t="s">
        <v>684</v>
      </c>
      <c r="B20" s="66"/>
      <c r="C20" s="58"/>
      <c r="D20" s="66"/>
      <c r="E20" s="56"/>
      <c r="F20" s="66"/>
      <c r="G20" s="67"/>
      <c r="H20" s="66"/>
      <c r="I20" s="58"/>
      <c r="J20" s="66"/>
      <c r="K20" s="58"/>
      <c r="L20" s="66"/>
      <c r="M20" s="60"/>
      <c r="N20" s="66"/>
      <c r="O20" s="58"/>
      <c r="P20" s="66"/>
      <c r="Q20" s="58"/>
      <c r="R20" s="66"/>
      <c r="S20" s="58"/>
      <c r="T20" s="66"/>
      <c r="U20" s="58"/>
      <c r="V20" s="66"/>
      <c r="W20" s="58"/>
      <c r="X20" s="56"/>
      <c r="Y20" s="58"/>
      <c r="Z20" s="56"/>
      <c r="AA20" s="56"/>
      <c r="AB20" s="56"/>
      <c r="AC20" s="56"/>
      <c r="AD20" s="56"/>
    </row>
    <row r="21" spans="1:30" ht="33.75" x14ac:dyDescent="0.25">
      <c r="A21" s="79" t="s">
        <v>685</v>
      </c>
      <c r="B21" s="66">
        <v>567.58749799999975</v>
      </c>
      <c r="C21" s="58"/>
      <c r="D21" s="66">
        <v>591.91171300000008</v>
      </c>
      <c r="E21" s="56"/>
      <c r="F21" s="66">
        <v>552.30783000000008</v>
      </c>
      <c r="G21" s="67"/>
      <c r="H21" s="66">
        <v>499.40768400000002</v>
      </c>
      <c r="I21" s="58"/>
      <c r="J21" s="66">
        <v>485.78236754660901</v>
      </c>
      <c r="K21" s="58"/>
      <c r="L21" s="66">
        <v>479.25292982432819</v>
      </c>
      <c r="M21" s="60"/>
      <c r="N21" s="66">
        <v>361.04471543776452</v>
      </c>
      <c r="O21" s="58"/>
      <c r="P21" s="66">
        <v>338.82303945979339</v>
      </c>
      <c r="Q21" s="58"/>
      <c r="R21" s="66">
        <v>377.48630997187934</v>
      </c>
      <c r="S21" s="58"/>
      <c r="T21" s="66">
        <v>340.89223358282607</v>
      </c>
      <c r="U21" s="58"/>
      <c r="V21" s="78">
        <v>329.99099194188631</v>
      </c>
      <c r="W21" s="58"/>
      <c r="X21" s="66">
        <v>212.48779948446193</v>
      </c>
      <c r="Y21" s="58"/>
      <c r="Z21" s="66">
        <v>382.73536949669568</v>
      </c>
      <c r="AA21" s="56"/>
      <c r="AB21" s="66">
        <v>399.21149913005098</v>
      </c>
      <c r="AC21" s="56"/>
      <c r="AD21" s="66">
        <v>372.58451373180998</v>
      </c>
    </row>
    <row r="22" spans="1:30" x14ac:dyDescent="0.25">
      <c r="A22" s="57" t="s">
        <v>686</v>
      </c>
      <c r="B22" s="66">
        <v>5944.4614440000287</v>
      </c>
      <c r="C22" s="58"/>
      <c r="D22" s="66">
        <v>3832.8248790000148</v>
      </c>
      <c r="E22" s="56"/>
      <c r="F22" s="66">
        <v>5783.4853659999972</v>
      </c>
      <c r="G22" s="67"/>
      <c r="H22" s="66">
        <v>5270.148512000007</v>
      </c>
      <c r="I22" s="58"/>
      <c r="J22" s="66">
        <v>4030.6293701756649</v>
      </c>
      <c r="K22" s="58"/>
      <c r="L22" s="66">
        <v>5123.5120507318616</v>
      </c>
      <c r="M22" s="60"/>
      <c r="N22" s="66">
        <v>4166.4866474433657</v>
      </c>
      <c r="O22" s="58"/>
      <c r="P22" s="66">
        <v>4768.1027592845803</v>
      </c>
      <c r="Q22" s="58"/>
      <c r="R22" s="66">
        <v>4930.3725285418759</v>
      </c>
      <c r="S22" s="58"/>
      <c r="T22" s="66">
        <v>4990.3896027735882</v>
      </c>
      <c r="U22" s="58"/>
      <c r="V22" s="78">
        <v>5095.8068704516272</v>
      </c>
      <c r="W22" s="58"/>
      <c r="X22" s="66">
        <v>4228.0920036858442</v>
      </c>
      <c r="Y22" s="58"/>
      <c r="Z22" s="66">
        <v>5011.5271973344261</v>
      </c>
      <c r="AA22" s="56"/>
      <c r="AB22" s="66">
        <v>5769.8022010000004</v>
      </c>
      <c r="AC22" s="56"/>
      <c r="AD22" s="66">
        <v>5391.7922369999997</v>
      </c>
    </row>
    <row r="23" spans="1:30" x14ac:dyDescent="0.25">
      <c r="A23" s="57" t="s">
        <v>687</v>
      </c>
      <c r="B23" s="66"/>
      <c r="C23" s="58"/>
      <c r="D23" s="66"/>
      <c r="E23" s="56"/>
      <c r="F23" s="66"/>
      <c r="G23" s="60"/>
      <c r="H23" s="66"/>
      <c r="I23" s="58"/>
      <c r="J23" s="66"/>
      <c r="K23" s="58"/>
      <c r="L23" s="66"/>
      <c r="M23" s="60"/>
      <c r="N23" s="66"/>
      <c r="O23" s="58"/>
      <c r="P23" s="66"/>
      <c r="Q23" s="58"/>
      <c r="R23" s="66"/>
      <c r="S23" s="58"/>
      <c r="T23" s="66"/>
      <c r="U23" s="58"/>
      <c r="V23" s="66"/>
      <c r="W23" s="58"/>
      <c r="X23" s="56"/>
      <c r="Y23" s="58"/>
      <c r="Z23" s="56"/>
      <c r="AA23" s="56"/>
      <c r="AB23" s="56"/>
      <c r="AC23" s="56"/>
      <c r="AD23" s="56"/>
    </row>
    <row r="24" spans="1:30" x14ac:dyDescent="0.25">
      <c r="A24" s="63" t="s">
        <v>688</v>
      </c>
      <c r="B24" s="66"/>
      <c r="C24" s="58"/>
      <c r="D24" s="66"/>
      <c r="E24" s="56"/>
      <c r="F24" s="66"/>
      <c r="G24" s="60"/>
      <c r="H24" s="66"/>
      <c r="I24" s="58"/>
      <c r="J24" s="66"/>
      <c r="K24" s="58"/>
      <c r="L24" s="66"/>
      <c r="M24" s="60"/>
      <c r="N24" s="66"/>
      <c r="O24" s="58"/>
      <c r="P24" s="66"/>
      <c r="Q24" s="58"/>
      <c r="R24" s="66"/>
      <c r="S24" s="58"/>
      <c r="T24" s="66"/>
      <c r="U24" s="58"/>
      <c r="V24" s="66"/>
      <c r="W24" s="58"/>
      <c r="X24" s="56"/>
      <c r="Y24" s="58"/>
      <c r="Z24" s="56"/>
      <c r="AA24" s="56"/>
      <c r="AB24" s="56"/>
      <c r="AC24" s="56"/>
      <c r="AD24" s="56"/>
    </row>
    <row r="25" spans="1:30" x14ac:dyDescent="0.25">
      <c r="A25" s="57"/>
      <c r="B25" s="66">
        <v>89.969619999999935</v>
      </c>
      <c r="C25" s="58"/>
      <c r="D25" s="66">
        <v>95.840159999999997</v>
      </c>
      <c r="E25" s="56"/>
      <c r="F25" s="66">
        <v>87.658141000000043</v>
      </c>
      <c r="G25" s="60"/>
      <c r="H25" s="66">
        <v>95.054119</v>
      </c>
      <c r="I25" s="58"/>
      <c r="J25" s="66">
        <v>95.317484321147731</v>
      </c>
      <c r="K25" s="58"/>
      <c r="L25" s="66">
        <v>69.040105802881214</v>
      </c>
      <c r="M25" s="60"/>
      <c r="N25" s="66">
        <v>78.389368644993965</v>
      </c>
      <c r="O25" s="58"/>
      <c r="P25" s="66">
        <v>76.276486000000034</v>
      </c>
      <c r="Q25" s="58"/>
      <c r="R25" s="66">
        <v>61.752318335080851</v>
      </c>
      <c r="S25" s="58"/>
      <c r="T25" s="66">
        <v>59.720706899604025</v>
      </c>
      <c r="U25" s="58"/>
      <c r="V25" s="78">
        <v>55.78684977689268</v>
      </c>
      <c r="W25" s="58"/>
      <c r="X25" s="66">
        <v>30.692475926266802</v>
      </c>
      <c r="Y25" s="58"/>
      <c r="Z25" s="66">
        <v>67.441271554539014</v>
      </c>
      <c r="AA25" s="56"/>
      <c r="AB25" s="66">
        <v>110.608661</v>
      </c>
      <c r="AC25" s="56"/>
      <c r="AD25" s="66">
        <v>81.861182999999997</v>
      </c>
    </row>
    <row r="26" spans="1:30" x14ac:dyDescent="0.25">
      <c r="A26" s="57" t="s">
        <v>689</v>
      </c>
      <c r="B26" s="66">
        <v>770.57958399999973</v>
      </c>
      <c r="C26" s="58"/>
      <c r="D26" s="66">
        <v>589.07428899999979</v>
      </c>
      <c r="E26" s="56"/>
      <c r="F26" s="66">
        <v>690.70420166666611</v>
      </c>
      <c r="G26" s="60"/>
      <c r="H26" s="66">
        <v>794.20493099999999</v>
      </c>
      <c r="I26" s="58"/>
      <c r="J26" s="66">
        <v>931.15216115684916</v>
      </c>
      <c r="K26" s="58"/>
      <c r="L26" s="66">
        <v>817.83206746756423</v>
      </c>
      <c r="M26" s="60"/>
      <c r="N26" s="66">
        <v>781.30903938235292</v>
      </c>
      <c r="O26" s="58"/>
      <c r="P26" s="77">
        <v>926.68440149177559</v>
      </c>
      <c r="Q26" s="60"/>
      <c r="R26" s="66">
        <v>1028.6735981500399</v>
      </c>
      <c r="S26" s="58"/>
      <c r="T26" s="66">
        <v>1218.0193383785797</v>
      </c>
      <c r="U26" s="58"/>
      <c r="V26" s="78">
        <v>1157.0464788540994</v>
      </c>
      <c r="W26" s="67"/>
      <c r="X26" s="66">
        <v>1197.329569545087</v>
      </c>
      <c r="Y26" s="58"/>
      <c r="Z26" s="66">
        <v>1200.3867213594465</v>
      </c>
      <c r="AA26" s="56"/>
      <c r="AB26" s="66">
        <v>1126.114489</v>
      </c>
      <c r="AC26" s="56"/>
      <c r="AD26" s="66">
        <v>1018.170209</v>
      </c>
    </row>
    <row r="27" spans="1:30" x14ac:dyDescent="0.25">
      <c r="A27" s="57" t="s">
        <v>690</v>
      </c>
      <c r="B27" s="66">
        <v>102.63620999999995</v>
      </c>
      <c r="C27" s="58"/>
      <c r="D27" s="66">
        <v>96.714840000000009</v>
      </c>
      <c r="E27" s="56"/>
      <c r="F27" s="66">
        <v>60.645657000000014</v>
      </c>
      <c r="G27" s="60"/>
      <c r="H27" s="66">
        <v>78.920466999999974</v>
      </c>
      <c r="I27" s="58"/>
      <c r="J27" s="66">
        <v>113.06082814171224</v>
      </c>
      <c r="K27" s="58"/>
      <c r="L27" s="66">
        <v>60.963326279834298</v>
      </c>
      <c r="M27" s="60"/>
      <c r="N27" s="66">
        <v>72.646812587188975</v>
      </c>
      <c r="O27" s="58"/>
      <c r="P27" s="66">
        <v>76.795456999999999</v>
      </c>
      <c r="Q27" s="58"/>
      <c r="R27" s="66">
        <v>58.459274798364</v>
      </c>
      <c r="S27" s="58"/>
      <c r="T27" s="66">
        <v>28.981246394575077</v>
      </c>
      <c r="U27" s="58"/>
      <c r="V27" s="78">
        <v>28.58983178368894</v>
      </c>
      <c r="W27" s="58"/>
      <c r="X27" s="66">
        <v>0.12371789511704177</v>
      </c>
      <c r="Y27" s="58"/>
      <c r="Z27" s="66">
        <v>1.3804110000000001</v>
      </c>
      <c r="AA27" s="56"/>
      <c r="AB27" s="66">
        <v>2.580756</v>
      </c>
      <c r="AC27" s="56"/>
      <c r="AD27" s="66">
        <v>3.1928999999999998</v>
      </c>
    </row>
    <row r="28" spans="1:30" x14ac:dyDescent="0.25">
      <c r="A28" s="57" t="s">
        <v>691</v>
      </c>
      <c r="B28" s="66">
        <v>1664.0226980000004</v>
      </c>
      <c r="C28" s="66"/>
      <c r="D28" s="66">
        <v>1334.5063919999998</v>
      </c>
      <c r="E28" s="56"/>
      <c r="F28" s="66">
        <v>1596.0178989999988</v>
      </c>
      <c r="G28" s="60"/>
      <c r="H28" s="66">
        <v>1655.198766</v>
      </c>
      <c r="I28" s="66"/>
      <c r="J28" s="66">
        <v>1124.1412898492488</v>
      </c>
      <c r="K28" s="66"/>
      <c r="L28" s="66">
        <v>1431.2552337574</v>
      </c>
      <c r="M28" s="60"/>
      <c r="N28" s="66">
        <v>1548.6526794659844</v>
      </c>
      <c r="O28" s="66"/>
      <c r="P28" s="66">
        <v>1556.8189883333339</v>
      </c>
      <c r="Q28" s="66"/>
      <c r="R28" s="66">
        <v>1603.6786881532516</v>
      </c>
      <c r="S28" s="66"/>
      <c r="T28" s="66">
        <v>1637.8199876653111</v>
      </c>
      <c r="U28" s="66"/>
      <c r="V28" s="78">
        <v>1713.4081905108787</v>
      </c>
      <c r="W28" s="66"/>
      <c r="X28" s="66">
        <v>1530.0435029462246</v>
      </c>
      <c r="Y28" s="66"/>
      <c r="Z28" s="66">
        <v>1711.0556509942319</v>
      </c>
      <c r="AA28" s="56"/>
      <c r="AB28" s="66">
        <v>1705.1695843459599</v>
      </c>
      <c r="AC28" s="56"/>
      <c r="AD28" s="66">
        <v>1691.65069229348</v>
      </c>
    </row>
    <row r="29" spans="1:30" x14ac:dyDescent="0.25">
      <c r="A29" s="57" t="s">
        <v>692</v>
      </c>
      <c r="B29" s="66">
        <v>247.80330000000004</v>
      </c>
      <c r="C29" s="58"/>
      <c r="D29" s="66">
        <v>246.99719999999999</v>
      </c>
      <c r="E29" s="60"/>
      <c r="F29" s="66">
        <v>207.77953299999999</v>
      </c>
      <c r="G29" s="60"/>
      <c r="H29" s="66">
        <v>233.98378</v>
      </c>
      <c r="I29" s="60"/>
      <c r="J29" s="66">
        <v>226.95373000000001</v>
      </c>
      <c r="K29" s="60"/>
      <c r="L29" s="66">
        <v>237.6061</v>
      </c>
      <c r="M29" s="60"/>
      <c r="N29" s="66">
        <v>246.86760000000001</v>
      </c>
      <c r="O29" s="60"/>
      <c r="P29" s="66">
        <v>233.4939</v>
      </c>
      <c r="Q29" s="58"/>
      <c r="R29" s="66">
        <v>242.57692301504116</v>
      </c>
      <c r="S29" s="58"/>
      <c r="T29" s="66">
        <v>246.52134490859899</v>
      </c>
      <c r="U29" s="58"/>
      <c r="V29" s="78">
        <v>259.88722136475729</v>
      </c>
      <c r="W29" s="58"/>
      <c r="X29" s="66">
        <v>234.10790775365595</v>
      </c>
      <c r="Y29" s="58"/>
      <c r="Z29" s="66">
        <v>226.81705220810989</v>
      </c>
      <c r="AA29" s="56"/>
      <c r="AB29" s="66">
        <v>221.292242324494</v>
      </c>
      <c r="AC29" s="56"/>
      <c r="AD29" s="66">
        <v>213.13560224728101</v>
      </c>
    </row>
    <row r="30" spans="1:30" x14ac:dyDescent="0.25">
      <c r="A30" s="57" t="s">
        <v>693</v>
      </c>
      <c r="B30" s="66"/>
      <c r="C30" s="58"/>
      <c r="D30" s="56"/>
      <c r="E30" s="56"/>
      <c r="F30" s="56"/>
      <c r="G30" s="60"/>
      <c r="H30" s="66"/>
      <c r="I30" s="58"/>
      <c r="J30" s="66"/>
      <c r="K30" s="58"/>
      <c r="L30" s="66"/>
      <c r="M30" s="60"/>
      <c r="N30" s="66"/>
      <c r="O30" s="58"/>
      <c r="P30" s="66"/>
      <c r="Q30" s="58"/>
      <c r="R30" s="66"/>
      <c r="S30" s="58"/>
      <c r="T30" s="66"/>
      <c r="U30" s="58"/>
      <c r="V30" s="66"/>
      <c r="W30" s="58"/>
      <c r="X30" s="56"/>
      <c r="Y30" s="58"/>
      <c r="Z30" s="56"/>
      <c r="AA30" s="56"/>
      <c r="AB30" s="56"/>
      <c r="AC30" s="56"/>
      <c r="AD30" s="56"/>
    </row>
    <row r="31" spans="1:30" x14ac:dyDescent="0.25">
      <c r="A31" s="63"/>
      <c r="B31" s="66">
        <v>1059.1841061611874</v>
      </c>
      <c r="C31" s="66"/>
      <c r="D31" s="66">
        <v>1168.5405918287206</v>
      </c>
      <c r="E31" s="56"/>
      <c r="F31" s="66">
        <v>1228.9102073333327</v>
      </c>
      <c r="G31" s="60"/>
      <c r="H31" s="66">
        <v>1188.8026647117383</v>
      </c>
      <c r="I31" s="66"/>
      <c r="J31" s="66">
        <v>1186.6012287046765</v>
      </c>
      <c r="K31" s="66"/>
      <c r="L31" s="66">
        <v>1095.1571827689554</v>
      </c>
      <c r="M31" s="60"/>
      <c r="N31" s="66">
        <v>1015.597995852967</v>
      </c>
      <c r="O31" s="66"/>
      <c r="P31" s="66">
        <v>1022.89914172737</v>
      </c>
      <c r="Q31" s="60"/>
      <c r="R31" s="66">
        <v>897.3539453901335</v>
      </c>
      <c r="S31" s="66"/>
      <c r="T31" s="66">
        <v>953.7981315203084</v>
      </c>
      <c r="U31" s="66"/>
      <c r="V31" s="78">
        <v>1092.4324126148081</v>
      </c>
      <c r="W31" s="66"/>
      <c r="X31" s="66">
        <v>1279.8591757005568</v>
      </c>
      <c r="Y31" s="66"/>
      <c r="Z31" s="66">
        <v>1196.8238064828274</v>
      </c>
      <c r="AA31" s="56"/>
      <c r="AB31" s="66">
        <v>1232.1199770000001</v>
      </c>
      <c r="AC31" s="56"/>
      <c r="AD31" s="66">
        <v>1009.765117</v>
      </c>
    </row>
    <row r="32" spans="1:30" x14ac:dyDescent="0.25">
      <c r="A32" s="57" t="s">
        <v>694</v>
      </c>
      <c r="B32" s="66"/>
      <c r="C32" s="58"/>
      <c r="D32" s="66"/>
      <c r="E32" s="60"/>
      <c r="F32" s="66"/>
      <c r="G32" s="60"/>
      <c r="H32" s="66"/>
      <c r="I32" s="58"/>
      <c r="J32" s="66"/>
      <c r="K32" s="58"/>
      <c r="L32" s="66"/>
      <c r="M32" s="60"/>
      <c r="N32" s="66"/>
      <c r="O32" s="58"/>
      <c r="P32" s="66"/>
      <c r="Q32" s="58"/>
      <c r="R32" s="66"/>
      <c r="S32" s="58"/>
      <c r="T32" s="66"/>
      <c r="U32" s="58"/>
      <c r="V32" s="66"/>
      <c r="W32" s="58"/>
      <c r="X32" s="56"/>
      <c r="Y32" s="58"/>
      <c r="Z32" s="56"/>
      <c r="AA32" s="56"/>
      <c r="AB32" s="56"/>
      <c r="AC32" s="56"/>
      <c r="AD32" s="56"/>
    </row>
    <row r="33" spans="1:30" x14ac:dyDescent="0.25">
      <c r="A33" s="63" t="s">
        <v>695</v>
      </c>
      <c r="B33" s="66" t="s">
        <v>697</v>
      </c>
      <c r="C33" s="58"/>
      <c r="D33" s="66" t="s">
        <v>697</v>
      </c>
      <c r="E33" s="60"/>
      <c r="F33" s="66">
        <v>1.8</v>
      </c>
      <c r="G33" s="60"/>
      <c r="H33" s="66" t="s">
        <v>697</v>
      </c>
      <c r="I33" s="58"/>
      <c r="J33" s="66" t="s">
        <v>697</v>
      </c>
      <c r="K33" s="58"/>
      <c r="L33" s="66" t="s">
        <v>697</v>
      </c>
      <c r="M33" s="60"/>
      <c r="N33" s="66" t="s">
        <v>697</v>
      </c>
      <c r="O33" s="58"/>
      <c r="P33" s="66" t="s">
        <v>697</v>
      </c>
      <c r="Q33" s="58"/>
      <c r="R33" s="66" t="s">
        <v>697</v>
      </c>
      <c r="S33" s="58"/>
      <c r="T33" s="66" t="s">
        <v>697</v>
      </c>
      <c r="U33" s="58"/>
      <c r="V33" s="66" t="s">
        <v>697</v>
      </c>
      <c r="W33" s="58"/>
      <c r="X33" s="66" t="s">
        <v>697</v>
      </c>
      <c r="Y33" s="58"/>
      <c r="Z33" s="66" t="s">
        <v>697</v>
      </c>
      <c r="AA33" s="56"/>
      <c r="AB33" s="66" t="s">
        <v>697</v>
      </c>
      <c r="AC33" s="56"/>
      <c r="AD33" s="66" t="s">
        <v>697</v>
      </c>
    </row>
    <row r="34" spans="1:30" x14ac:dyDescent="0.25">
      <c r="A34" s="57" t="s">
        <v>696</v>
      </c>
      <c r="B34" s="66"/>
      <c r="C34" s="58"/>
      <c r="D34" s="66"/>
      <c r="E34" s="60"/>
      <c r="F34" s="66"/>
      <c r="G34" s="60"/>
      <c r="H34" s="66"/>
      <c r="I34" s="58"/>
      <c r="J34" s="66"/>
      <c r="K34" s="58"/>
      <c r="L34" s="66"/>
      <c r="M34" s="60"/>
      <c r="N34" s="66"/>
      <c r="O34" s="58"/>
      <c r="P34" s="66"/>
      <c r="Q34" s="58"/>
      <c r="R34" s="66"/>
      <c r="S34" s="58"/>
      <c r="T34" s="66"/>
      <c r="U34" s="58"/>
      <c r="V34" s="66"/>
      <c r="W34" s="58"/>
      <c r="X34" s="56"/>
      <c r="Y34" s="58"/>
      <c r="Z34" s="56"/>
      <c r="AA34" s="56"/>
      <c r="AB34" s="56"/>
      <c r="AC34" s="56"/>
      <c r="AD34" s="56"/>
    </row>
    <row r="35" spans="1:30" x14ac:dyDescent="0.25">
      <c r="A35" s="63" t="s">
        <v>698</v>
      </c>
      <c r="B35" s="66">
        <v>1.5998500000000002</v>
      </c>
      <c r="C35" s="58"/>
      <c r="D35" s="66">
        <v>2.7120500000000001</v>
      </c>
      <c r="E35" s="60"/>
      <c r="F35" s="66">
        <v>5.973427</v>
      </c>
      <c r="G35" s="60"/>
      <c r="H35" s="66">
        <v>90.342066000000003</v>
      </c>
      <c r="I35" s="58"/>
      <c r="J35" s="66">
        <v>38.895756179567705</v>
      </c>
      <c r="K35" s="58"/>
      <c r="L35" s="66">
        <v>234.53356602577099</v>
      </c>
      <c r="M35" s="60"/>
      <c r="N35" s="66">
        <v>255.36591397158702</v>
      </c>
      <c r="O35" s="58"/>
      <c r="P35" s="66">
        <v>264.01108499999992</v>
      </c>
      <c r="Q35" s="58"/>
      <c r="R35" s="66">
        <v>257.64549408880384</v>
      </c>
      <c r="S35" s="58"/>
      <c r="T35" s="66">
        <v>222.93950479594849</v>
      </c>
      <c r="U35" s="58"/>
      <c r="V35" s="78">
        <v>286.67360867203917</v>
      </c>
      <c r="W35" s="58"/>
      <c r="X35" s="66">
        <v>221.6613851830036</v>
      </c>
      <c r="Y35" s="58"/>
      <c r="Z35" s="66">
        <v>245.57493908023028</v>
      </c>
      <c r="AA35" s="56"/>
      <c r="AB35" s="66">
        <v>296.82507399999997</v>
      </c>
      <c r="AC35" s="56"/>
      <c r="AD35" s="66">
        <v>392.08666899999997</v>
      </c>
    </row>
    <row r="36" spans="1:30" x14ac:dyDescent="0.25">
      <c r="A36" s="57" t="s">
        <v>699</v>
      </c>
      <c r="B36" s="66">
        <v>8770.0423000588562</v>
      </c>
      <c r="C36" s="74"/>
      <c r="D36" s="66">
        <v>8504.4924968379473</v>
      </c>
      <c r="E36" s="60"/>
      <c r="F36" s="66">
        <v>9340.6966429700115</v>
      </c>
      <c r="G36" s="60"/>
      <c r="H36" s="66">
        <v>10074.002229822636</v>
      </c>
      <c r="I36" s="60"/>
      <c r="J36" s="66">
        <v>9865.4725587650246</v>
      </c>
      <c r="K36" s="60"/>
      <c r="L36" s="66">
        <v>7938.0947989968381</v>
      </c>
      <c r="M36" s="60"/>
      <c r="N36" s="66">
        <v>8952.9983356476641</v>
      </c>
      <c r="O36" s="60"/>
      <c r="P36" s="66">
        <v>9196.4436988078523</v>
      </c>
      <c r="Q36" s="60"/>
      <c r="R36" s="66">
        <v>8563.733778281663</v>
      </c>
      <c r="S36" s="58"/>
      <c r="T36" s="66">
        <v>8171.8295153745057</v>
      </c>
      <c r="U36" s="58"/>
      <c r="V36" s="78">
        <v>11187.018018326617</v>
      </c>
      <c r="W36" s="58"/>
      <c r="X36" s="66">
        <v>11886.233918572418</v>
      </c>
      <c r="Y36" s="58"/>
      <c r="Z36" s="66">
        <v>8393.9846217430058</v>
      </c>
      <c r="AA36" s="56"/>
      <c r="AB36" s="66">
        <v>8598.2989312826994</v>
      </c>
      <c r="AC36" s="56"/>
      <c r="AD36" s="66">
        <v>8442.2457504443992</v>
      </c>
    </row>
    <row r="37" spans="1:30" x14ac:dyDescent="0.25">
      <c r="A37" s="57" t="s">
        <v>700</v>
      </c>
      <c r="B37" s="66" t="s">
        <v>697</v>
      </c>
      <c r="C37" s="58"/>
      <c r="D37" s="66" t="s">
        <v>697</v>
      </c>
      <c r="E37" s="60"/>
      <c r="F37" s="66">
        <v>9.9529700000000005</v>
      </c>
      <c r="G37" s="60"/>
      <c r="H37" s="66">
        <v>21.735660000000003</v>
      </c>
      <c r="I37" s="58"/>
      <c r="J37" s="66">
        <v>17.9465</v>
      </c>
      <c r="K37" s="58"/>
      <c r="L37" s="66">
        <v>24.862634688264059</v>
      </c>
      <c r="M37" s="60"/>
      <c r="N37" s="66">
        <v>17.537250684062052</v>
      </c>
      <c r="O37" s="58"/>
      <c r="P37" s="66" t="s">
        <v>697</v>
      </c>
      <c r="Q37" s="58"/>
      <c r="R37" s="66" t="s">
        <v>697</v>
      </c>
      <c r="S37" s="58"/>
      <c r="T37" s="66" t="s">
        <v>697</v>
      </c>
      <c r="U37" s="58"/>
      <c r="V37" s="78">
        <v>3.9323423870987688</v>
      </c>
      <c r="W37" s="58"/>
      <c r="X37" s="66">
        <v>37.827609003324284</v>
      </c>
      <c r="Y37" s="58"/>
      <c r="Z37" s="66">
        <v>43.772992561079668</v>
      </c>
      <c r="AA37" s="56"/>
      <c r="AB37" s="66">
        <v>165.10400000000001</v>
      </c>
      <c r="AC37" s="56"/>
      <c r="AD37" s="66">
        <v>542.73490000000004</v>
      </c>
    </row>
    <row r="38" spans="1:30" x14ac:dyDescent="0.25">
      <c r="A38" s="57" t="s">
        <v>701</v>
      </c>
      <c r="B38" s="66"/>
      <c r="C38" s="66"/>
      <c r="D38" s="66"/>
      <c r="E38" s="60"/>
      <c r="F38" s="66"/>
      <c r="G38" s="60"/>
      <c r="H38" s="66"/>
      <c r="I38" s="66"/>
      <c r="J38" s="66"/>
      <c r="K38" s="66"/>
      <c r="L38" s="66"/>
      <c r="M38" s="60"/>
      <c r="N38" s="66"/>
      <c r="O38" s="66"/>
      <c r="P38" s="66"/>
      <c r="Q38" s="66"/>
      <c r="R38" s="56"/>
      <c r="S38" s="66"/>
      <c r="T38" s="66"/>
      <c r="U38" s="66"/>
      <c r="V38" s="66"/>
      <c r="W38" s="66"/>
      <c r="X38" s="66"/>
      <c r="Y38" s="66"/>
      <c r="Z38" s="66"/>
      <c r="AA38" s="56"/>
      <c r="AB38" s="66"/>
      <c r="AC38" s="56"/>
      <c r="AD38" s="66"/>
    </row>
    <row r="39" spans="1:30" x14ac:dyDescent="0.25">
      <c r="A39" s="57"/>
      <c r="B39" s="71">
        <v>65632.263308886759</v>
      </c>
      <c r="C39" s="75"/>
      <c r="D39" s="71">
        <v>56466.380578000018</v>
      </c>
      <c r="E39" s="64"/>
      <c r="F39" s="71">
        <v>68328.554950970007</v>
      </c>
      <c r="G39" s="64"/>
      <c r="H39" s="71">
        <v>67906.684201534386</v>
      </c>
      <c r="I39" s="58"/>
      <c r="J39" s="71">
        <v>65788.69542142938</v>
      </c>
      <c r="K39" s="58"/>
      <c r="L39" s="71">
        <v>67046.57778417092</v>
      </c>
      <c r="M39" s="60"/>
      <c r="N39" s="71">
        <v>68034.889490097528</v>
      </c>
      <c r="O39" s="58"/>
      <c r="P39" s="71">
        <v>64998.634099142095</v>
      </c>
      <c r="Q39" s="71"/>
      <c r="R39" s="71">
        <v>67478.709408035691</v>
      </c>
      <c r="S39" s="71"/>
      <c r="T39" s="71">
        <v>69350.257157756118</v>
      </c>
      <c r="U39" s="71"/>
      <c r="V39" s="76">
        <v>69122.791395014734</v>
      </c>
      <c r="W39" s="67"/>
      <c r="X39" s="71">
        <v>68220.053795176776</v>
      </c>
      <c r="Y39" s="67"/>
      <c r="Z39" s="71">
        <v>69804.992882890874</v>
      </c>
      <c r="AA39" s="56"/>
      <c r="AB39" s="71">
        <v>72458.225317848613</v>
      </c>
      <c r="AC39" s="56"/>
      <c r="AD39" s="71">
        <v>70941.745312570536</v>
      </c>
    </row>
    <row r="40" spans="1:30" x14ac:dyDescent="0.25">
      <c r="A40" s="59" t="s">
        <v>702</v>
      </c>
      <c r="B40" s="72"/>
      <c r="C40" s="68"/>
      <c r="D40" s="72"/>
      <c r="E40" s="69"/>
      <c r="F40" s="72"/>
      <c r="G40" s="69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56"/>
      <c r="AB40" s="72"/>
      <c r="AC40" s="56"/>
      <c r="AD40" s="72"/>
    </row>
    <row r="41" spans="1:30" x14ac:dyDescent="0.25">
      <c r="A41" s="57"/>
      <c r="B41" s="66"/>
      <c r="C41" s="66"/>
      <c r="D41" s="62"/>
      <c r="E41" s="60"/>
      <c r="F41" s="66"/>
      <c r="G41" s="60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56"/>
      <c r="S41" s="66"/>
      <c r="T41" s="66"/>
      <c r="U41" s="66"/>
      <c r="V41" s="66"/>
      <c r="W41" s="66"/>
      <c r="X41" s="66"/>
      <c r="Y41" s="66"/>
      <c r="Z41" s="66"/>
      <c r="AA41" s="56"/>
      <c r="AB41" s="66"/>
      <c r="AC41" s="56"/>
      <c r="AD41" s="66"/>
    </row>
    <row r="42" spans="1:30" x14ac:dyDescent="0.25">
      <c r="A42" s="65" t="s">
        <v>703</v>
      </c>
      <c r="B42" s="66"/>
      <c r="C42" s="58"/>
      <c r="D42" s="62"/>
      <c r="E42" s="56"/>
      <c r="F42" s="66"/>
      <c r="G42" s="60"/>
      <c r="H42" s="66"/>
      <c r="I42" s="58"/>
      <c r="J42" s="66"/>
      <c r="K42" s="58"/>
      <c r="L42" s="66"/>
      <c r="M42" s="58"/>
      <c r="N42" s="66"/>
      <c r="O42" s="58"/>
      <c r="P42" s="66"/>
      <c r="Q42" s="58"/>
      <c r="R42" s="56"/>
      <c r="S42" s="58"/>
      <c r="T42" s="66"/>
      <c r="U42" s="58"/>
      <c r="V42" s="66"/>
      <c r="W42" s="58"/>
      <c r="X42" s="66"/>
      <c r="Y42" s="58"/>
      <c r="Z42" s="66"/>
      <c r="AA42" s="56"/>
      <c r="AB42" s="66"/>
      <c r="AC42" s="56"/>
      <c r="AD42" s="66"/>
    </row>
    <row r="43" spans="1:30" x14ac:dyDescent="0.25">
      <c r="A43" s="61" t="s">
        <v>704</v>
      </c>
      <c r="B43" s="62">
        <v>7375.8224000000064</v>
      </c>
      <c r="C43" s="56"/>
      <c r="D43" s="66">
        <v>7148.6741210000037</v>
      </c>
      <c r="E43" s="56"/>
      <c r="F43" s="66">
        <v>7382.0550591030933</v>
      </c>
      <c r="G43" s="60"/>
      <c r="H43" s="66">
        <v>7368.5653986353691</v>
      </c>
      <c r="I43" s="60"/>
      <c r="J43" s="66">
        <v>7367.8010414563005</v>
      </c>
      <c r="K43" s="60"/>
      <c r="L43" s="66">
        <v>7608.2340658509547</v>
      </c>
      <c r="M43" s="60"/>
      <c r="N43" s="66">
        <v>7629.3729236639183</v>
      </c>
      <c r="O43" s="60"/>
      <c r="P43" s="66">
        <v>7823.6896475300991</v>
      </c>
      <c r="Q43" s="60"/>
      <c r="R43" s="66">
        <v>8112.0507877747432</v>
      </c>
      <c r="S43" s="60"/>
      <c r="T43" s="66">
        <v>7868.5147108800566</v>
      </c>
      <c r="U43" s="60"/>
      <c r="V43" s="78">
        <v>7440.8202094863082</v>
      </c>
      <c r="W43" s="60"/>
      <c r="X43" s="66">
        <v>7707.1214300215797</v>
      </c>
      <c r="Y43" s="60"/>
      <c r="Z43" s="66">
        <v>6453.0996701340573</v>
      </c>
      <c r="AA43" s="56"/>
      <c r="AB43" s="77">
        <v>9176.2615797633607</v>
      </c>
      <c r="AC43" s="56"/>
      <c r="AD43" s="77">
        <v>9666.5810705484091</v>
      </c>
    </row>
    <row r="44" spans="1:30" x14ac:dyDescent="0.25">
      <c r="A44" s="61" t="s">
        <v>705</v>
      </c>
      <c r="B44" s="62">
        <v>359.42530399999987</v>
      </c>
      <c r="C44" s="56"/>
      <c r="D44" s="66">
        <v>514.07869399999981</v>
      </c>
      <c r="E44" s="56"/>
      <c r="F44" s="66">
        <v>471.60635999999994</v>
      </c>
      <c r="G44" s="60"/>
      <c r="H44" s="66">
        <v>460.70255900000001</v>
      </c>
      <c r="I44" s="66"/>
      <c r="J44" s="66">
        <v>417.49931093808129</v>
      </c>
      <c r="K44" s="66"/>
      <c r="L44" s="66">
        <v>478.11868314425044</v>
      </c>
      <c r="M44" s="60"/>
      <c r="N44" s="66">
        <v>443.11675822812623</v>
      </c>
      <c r="O44" s="66"/>
      <c r="P44" s="66">
        <v>375.95328471544724</v>
      </c>
      <c r="Q44" s="60"/>
      <c r="R44" s="66">
        <v>378.77876877661953</v>
      </c>
      <c r="S44" s="66"/>
      <c r="T44" s="66">
        <v>400.31739560629342</v>
      </c>
      <c r="U44" s="66"/>
      <c r="V44" s="78">
        <v>368.97033409850991</v>
      </c>
      <c r="W44" s="60"/>
      <c r="X44" s="66">
        <v>378.82340805731036</v>
      </c>
      <c r="Y44" s="66"/>
      <c r="Z44" s="66">
        <v>332.50774417247851</v>
      </c>
      <c r="AA44" s="56"/>
      <c r="AB44" s="66">
        <v>302.84067199999998</v>
      </c>
      <c r="AC44" s="56"/>
      <c r="AD44" s="66">
        <v>322.93769400000002</v>
      </c>
    </row>
    <row r="45" spans="1:30" x14ac:dyDescent="0.25">
      <c r="A45" s="61" t="s">
        <v>706</v>
      </c>
      <c r="B45" s="62">
        <v>300.11678000000001</v>
      </c>
      <c r="C45" s="56"/>
      <c r="D45" s="66">
        <v>522.53182000000004</v>
      </c>
      <c r="E45" s="56"/>
      <c r="F45" s="66">
        <v>706.21011989690714</v>
      </c>
      <c r="G45" s="60"/>
      <c r="H45" s="66">
        <v>676.31600953186842</v>
      </c>
      <c r="I45" s="58"/>
      <c r="J45" s="66">
        <v>680.31820569175318</v>
      </c>
      <c r="K45" s="58"/>
      <c r="L45" s="66">
        <v>770.15720394964433</v>
      </c>
      <c r="M45" s="60"/>
      <c r="N45" s="66">
        <v>989.83904715310189</v>
      </c>
      <c r="O45" s="58"/>
      <c r="P45" s="66">
        <v>998.05246268735982</v>
      </c>
      <c r="Q45" s="58"/>
      <c r="R45" s="66">
        <v>1051.6978879761903</v>
      </c>
      <c r="S45" s="58"/>
      <c r="T45" s="66">
        <v>942.80777492332959</v>
      </c>
      <c r="U45" s="58"/>
      <c r="V45" s="78">
        <v>716.71388245134779</v>
      </c>
      <c r="W45" s="58"/>
      <c r="X45" s="66">
        <v>1189.0818769088387</v>
      </c>
      <c r="Y45" s="58"/>
      <c r="Z45" s="66">
        <v>1517.8752994233455</v>
      </c>
      <c r="AA45" s="56"/>
      <c r="AB45" s="66">
        <v>1292.5857965</v>
      </c>
      <c r="AC45" s="56"/>
      <c r="AD45" s="66">
        <v>1217.3329504441899</v>
      </c>
    </row>
    <row r="46" spans="1:30" x14ac:dyDescent="0.25">
      <c r="A46" s="61" t="s">
        <v>707</v>
      </c>
      <c r="B46" s="62">
        <v>205.75932</v>
      </c>
      <c r="C46" s="56"/>
      <c r="D46" s="66">
        <v>166.12540900000005</v>
      </c>
      <c r="E46" s="56"/>
      <c r="F46" s="66">
        <v>152.468895</v>
      </c>
      <c r="G46" s="60"/>
      <c r="H46" s="66">
        <v>186.54590000000002</v>
      </c>
      <c r="I46" s="58"/>
      <c r="J46" s="66">
        <v>197.74628000000001</v>
      </c>
      <c r="K46" s="58"/>
      <c r="L46" s="66">
        <v>160.83827199999999</v>
      </c>
      <c r="M46" s="60"/>
      <c r="N46" s="66">
        <v>330.20145251510809</v>
      </c>
      <c r="O46" s="58"/>
      <c r="P46" s="66">
        <v>199.13681645979352</v>
      </c>
      <c r="Q46" s="58"/>
      <c r="R46" s="66">
        <v>206.46746901593389</v>
      </c>
      <c r="S46" s="58"/>
      <c r="T46" s="66">
        <v>209.25977984929696</v>
      </c>
      <c r="U46" s="58"/>
      <c r="V46" s="78">
        <v>205.26303287229268</v>
      </c>
      <c r="W46" s="60"/>
      <c r="X46" s="66">
        <v>175.7355665543885</v>
      </c>
      <c r="Y46" s="58"/>
      <c r="Z46" s="66">
        <v>189.51363739082629</v>
      </c>
      <c r="AA46" s="56"/>
      <c r="AB46" s="66">
        <v>219.786485</v>
      </c>
      <c r="AC46" s="56"/>
      <c r="AD46" s="66">
        <v>184.60973000000001</v>
      </c>
    </row>
    <row r="47" spans="1:30" x14ac:dyDescent="0.25">
      <c r="A47" s="61" t="s">
        <v>708</v>
      </c>
      <c r="B47" s="62">
        <v>5217.8287500000033</v>
      </c>
      <c r="C47" s="56"/>
      <c r="D47" s="66">
        <v>5084.4736933333334</v>
      </c>
      <c r="E47" s="56"/>
      <c r="F47" s="66">
        <v>5017.0284400000019</v>
      </c>
      <c r="G47" s="60"/>
      <c r="H47" s="66">
        <v>4834.5452730000034</v>
      </c>
      <c r="I47" s="66"/>
      <c r="J47" s="66">
        <v>5275.3032309999999</v>
      </c>
      <c r="K47" s="66"/>
      <c r="L47" s="66">
        <v>4485.9979500000009</v>
      </c>
      <c r="M47" s="60"/>
      <c r="N47" s="66">
        <v>4288.6064289999995</v>
      </c>
      <c r="O47" s="66"/>
      <c r="P47" s="66">
        <v>4553.787503999999</v>
      </c>
      <c r="Q47" s="66"/>
      <c r="R47" s="66">
        <v>4685.7918662333805</v>
      </c>
      <c r="S47" s="66"/>
      <c r="T47" s="66">
        <v>4921.3792824509674</v>
      </c>
      <c r="U47" s="66"/>
      <c r="V47" s="78">
        <v>5003.3637635560353</v>
      </c>
      <c r="W47" s="60"/>
      <c r="X47" s="66">
        <v>4913.212745132686</v>
      </c>
      <c r="Y47" s="66"/>
      <c r="Z47" s="66">
        <v>5372.0359817270428</v>
      </c>
      <c r="AA47" s="56"/>
      <c r="AB47" s="66">
        <v>5237.8472148401497</v>
      </c>
      <c r="AC47" s="56"/>
      <c r="AD47" s="66">
        <v>4733.5843368859796</v>
      </c>
    </row>
    <row r="49" spans="1:22" s="56" customFormat="1" x14ac:dyDescent="0.25"/>
    <row r="50" spans="1:22" s="56" customFormat="1" x14ac:dyDescent="0.25"/>
    <row r="51" spans="1:22" ht="18.75" x14ac:dyDescent="0.3">
      <c r="A51" s="86" t="s">
        <v>770</v>
      </c>
    </row>
    <row r="52" spans="1:22" x14ac:dyDescent="0.25">
      <c r="A52" s="56" t="s">
        <v>771</v>
      </c>
    </row>
    <row r="53" spans="1:22" s="56" customFormat="1" x14ac:dyDescent="0.25">
      <c r="A53" s="56" t="s">
        <v>772</v>
      </c>
    </row>
    <row r="54" spans="1:22" x14ac:dyDescent="0.25">
      <c r="A54" s="56" t="s">
        <v>717</v>
      </c>
      <c r="B54" s="56" t="s">
        <v>718</v>
      </c>
      <c r="C54" s="56" t="s">
        <v>719</v>
      </c>
      <c r="D54" s="56" t="s">
        <v>720</v>
      </c>
      <c r="E54" s="56" t="s">
        <v>721</v>
      </c>
      <c r="F54" s="56" t="s">
        <v>722</v>
      </c>
      <c r="G54" s="56" t="s">
        <v>723</v>
      </c>
      <c r="H54" s="56" t="s">
        <v>724</v>
      </c>
      <c r="I54" s="56" t="s">
        <v>725</v>
      </c>
      <c r="J54" s="56" t="s">
        <v>726</v>
      </c>
      <c r="K54" s="56" t="s">
        <v>727</v>
      </c>
      <c r="L54" s="56" t="s">
        <v>728</v>
      </c>
      <c r="M54" s="56" t="s">
        <v>729</v>
      </c>
      <c r="N54" s="56" t="s">
        <v>730</v>
      </c>
      <c r="O54" s="56" t="s">
        <v>731</v>
      </c>
      <c r="P54" s="56" t="s">
        <v>732</v>
      </c>
      <c r="Q54" s="56" t="s">
        <v>733</v>
      </c>
      <c r="R54" s="56" t="s">
        <v>734</v>
      </c>
      <c r="S54" s="56" t="s">
        <v>735</v>
      </c>
      <c r="T54" s="56" t="s">
        <v>736</v>
      </c>
      <c r="U54" s="56" t="s">
        <v>737</v>
      </c>
      <c r="V54" s="56" t="s">
        <v>738</v>
      </c>
    </row>
    <row r="55" spans="1:22" x14ac:dyDescent="0.25">
      <c r="A55" s="56" t="s">
        <v>739</v>
      </c>
      <c r="B55" s="56">
        <v>170</v>
      </c>
      <c r="C55" s="56">
        <v>241</v>
      </c>
      <c r="D55" s="56">
        <v>153</v>
      </c>
      <c r="E55" s="56">
        <v>90</v>
      </c>
      <c r="F55" s="56">
        <v>55</v>
      </c>
      <c r="G55" s="56">
        <v>78</v>
      </c>
      <c r="H55" s="56">
        <v>226</v>
      </c>
      <c r="I55" s="56">
        <v>59</v>
      </c>
      <c r="J55" s="56">
        <v>247</v>
      </c>
      <c r="K55" s="56">
        <v>196</v>
      </c>
      <c r="L55" s="56">
        <v>124</v>
      </c>
      <c r="M55" s="56">
        <v>121</v>
      </c>
      <c r="N55" s="56" t="s">
        <v>673</v>
      </c>
      <c r="O55" s="56" t="s">
        <v>673</v>
      </c>
      <c r="P55" s="56" t="s">
        <v>673</v>
      </c>
      <c r="Q55" s="56"/>
      <c r="R55" s="56" t="s">
        <v>673</v>
      </c>
      <c r="S55" s="56" t="s">
        <v>673</v>
      </c>
      <c r="T55" s="56" t="s">
        <v>673</v>
      </c>
      <c r="U55" s="56" t="s">
        <v>673</v>
      </c>
      <c r="V55" s="56" t="s">
        <v>673</v>
      </c>
    </row>
    <row r="56" spans="1:22" x14ac:dyDescent="0.25">
      <c r="A56" s="56" t="s">
        <v>740</v>
      </c>
      <c r="B56" s="56" t="s">
        <v>673</v>
      </c>
      <c r="C56" s="56" t="s">
        <v>673</v>
      </c>
      <c r="D56" s="56" t="s">
        <v>673</v>
      </c>
      <c r="E56" s="56" t="s">
        <v>673</v>
      </c>
      <c r="F56" s="56">
        <v>1011</v>
      </c>
      <c r="G56" s="56">
        <v>1018.5</v>
      </c>
      <c r="H56" s="56">
        <v>1026</v>
      </c>
      <c r="I56" s="56">
        <v>1026</v>
      </c>
      <c r="J56" s="56">
        <v>1047</v>
      </c>
      <c r="K56" s="56">
        <v>934</v>
      </c>
      <c r="L56" s="56">
        <v>1067</v>
      </c>
      <c r="M56" s="56">
        <v>1086</v>
      </c>
      <c r="N56" s="56">
        <v>980</v>
      </c>
      <c r="O56" s="56">
        <v>987</v>
      </c>
      <c r="P56" s="56">
        <v>936</v>
      </c>
      <c r="Q56" s="56">
        <v>885</v>
      </c>
      <c r="R56" s="56">
        <v>807</v>
      </c>
      <c r="S56" s="56">
        <v>787</v>
      </c>
      <c r="T56" s="56">
        <v>672</v>
      </c>
      <c r="U56" s="56">
        <v>707</v>
      </c>
      <c r="V56" s="56">
        <v>822</v>
      </c>
    </row>
    <row r="57" spans="1:22" x14ac:dyDescent="0.25">
      <c r="A57" s="56" t="s">
        <v>741</v>
      </c>
      <c r="B57" s="56">
        <v>19415</v>
      </c>
      <c r="C57" s="56">
        <v>19302</v>
      </c>
      <c r="D57" s="56">
        <v>17790</v>
      </c>
      <c r="E57" s="56">
        <v>15966</v>
      </c>
      <c r="F57" s="56">
        <v>19440</v>
      </c>
      <c r="G57" s="56">
        <v>19055</v>
      </c>
      <c r="H57" s="56">
        <v>19221</v>
      </c>
      <c r="I57" s="56">
        <v>18591</v>
      </c>
      <c r="J57" s="56">
        <v>17347</v>
      </c>
      <c r="K57" s="56">
        <v>20035</v>
      </c>
      <c r="L57" s="56">
        <v>19893</v>
      </c>
      <c r="M57" s="56">
        <v>19091.666666666668</v>
      </c>
      <c r="N57" s="56">
        <v>19673.222222222223</v>
      </c>
      <c r="O57" s="56">
        <v>19552.629629629631</v>
      </c>
      <c r="P57" s="56">
        <v>19439.172839506176</v>
      </c>
      <c r="Q57" s="56">
        <v>19555.008230452677</v>
      </c>
      <c r="R57" s="56">
        <v>19515.603566529495</v>
      </c>
      <c r="S57" s="56">
        <v>19503.261545496116</v>
      </c>
      <c r="T57" s="56">
        <v>19524.624447492763</v>
      </c>
      <c r="U57" s="56">
        <v>19514.49651983946</v>
      </c>
      <c r="V57" s="56">
        <v>19514.127504276112</v>
      </c>
    </row>
    <row r="58" spans="1:22" x14ac:dyDescent="0.25">
      <c r="A58" s="56" t="s">
        <v>742</v>
      </c>
      <c r="B58" s="56">
        <v>33</v>
      </c>
      <c r="C58" s="56">
        <v>63</v>
      </c>
      <c r="D58" s="56">
        <v>80</v>
      </c>
      <c r="E58" s="56">
        <v>114</v>
      </c>
      <c r="F58" s="56">
        <v>109</v>
      </c>
      <c r="G58" s="56">
        <v>164</v>
      </c>
      <c r="H58" s="56">
        <v>139</v>
      </c>
      <c r="I58" s="56">
        <v>112</v>
      </c>
      <c r="J58" s="56">
        <v>115</v>
      </c>
      <c r="K58" s="56">
        <v>196</v>
      </c>
      <c r="L58" s="56">
        <v>77</v>
      </c>
      <c r="M58" s="56">
        <v>87</v>
      </c>
      <c r="N58" s="56">
        <v>89.18</v>
      </c>
      <c r="O58" s="56">
        <v>93.171999999999997</v>
      </c>
      <c r="P58" s="56">
        <v>68</v>
      </c>
      <c r="Q58" s="56">
        <v>132</v>
      </c>
      <c r="R58" s="56">
        <v>88</v>
      </c>
      <c r="S58" s="56">
        <v>83</v>
      </c>
      <c r="T58" s="56">
        <v>58</v>
      </c>
      <c r="U58" s="56">
        <v>114</v>
      </c>
      <c r="V58" s="56">
        <v>118</v>
      </c>
    </row>
    <row r="59" spans="1:22" x14ac:dyDescent="0.25">
      <c r="A59" s="56" t="s">
        <v>743</v>
      </c>
      <c r="B59" s="56">
        <v>492</v>
      </c>
      <c r="C59" s="56">
        <v>409</v>
      </c>
      <c r="D59" s="56">
        <v>396</v>
      </c>
      <c r="E59" s="56">
        <v>347</v>
      </c>
      <c r="F59" s="56">
        <v>604</v>
      </c>
      <c r="G59" s="56">
        <v>497</v>
      </c>
      <c r="H59" s="56">
        <v>768</v>
      </c>
      <c r="I59" s="56">
        <v>492</v>
      </c>
      <c r="J59" s="56">
        <v>765</v>
      </c>
      <c r="K59" s="56">
        <v>478</v>
      </c>
      <c r="L59" s="56">
        <v>318</v>
      </c>
      <c r="M59" s="56">
        <v>410</v>
      </c>
      <c r="N59" s="56">
        <v>466.37299999999999</v>
      </c>
      <c r="O59" s="56">
        <v>629.18700000000001</v>
      </c>
      <c r="P59" s="56">
        <v>360</v>
      </c>
      <c r="Q59" s="56">
        <v>443</v>
      </c>
      <c r="R59" s="56">
        <v>421</v>
      </c>
      <c r="S59" s="56">
        <v>376</v>
      </c>
      <c r="T59" s="56">
        <v>388</v>
      </c>
      <c r="U59" s="56">
        <v>538</v>
      </c>
      <c r="V59" s="56">
        <v>562</v>
      </c>
    </row>
    <row r="60" spans="1:22" x14ac:dyDescent="0.25">
      <c r="A60" s="56" t="s">
        <v>744</v>
      </c>
      <c r="B60" s="56">
        <v>308.84514814814827</v>
      </c>
      <c r="C60" s="56">
        <v>308.76211111111115</v>
      </c>
      <c r="D60" s="56">
        <v>307.26833333333343</v>
      </c>
      <c r="E60" s="56">
        <v>310.505</v>
      </c>
      <c r="F60" s="56">
        <v>308.51300000000003</v>
      </c>
      <c r="G60" s="56">
        <v>302.78700000000003</v>
      </c>
      <c r="H60" s="56">
        <v>311.83299999999997</v>
      </c>
      <c r="I60" s="56">
        <v>315.13499999999999</v>
      </c>
      <c r="J60" s="56">
        <v>334.66899999999998</v>
      </c>
      <c r="K60" s="56">
        <v>341.77</v>
      </c>
      <c r="L60" s="56">
        <v>355.57500000000005</v>
      </c>
      <c r="M60" s="56">
        <v>356.79899999999998</v>
      </c>
      <c r="N60" s="56">
        <v>353.25800000000004</v>
      </c>
      <c r="O60" s="56">
        <v>353.16999999999996</v>
      </c>
      <c r="P60" s="56">
        <v>319</v>
      </c>
      <c r="Q60" s="56">
        <v>275</v>
      </c>
      <c r="R60" s="56">
        <v>270</v>
      </c>
      <c r="S60" s="56">
        <v>222</v>
      </c>
      <c r="T60" s="56">
        <v>179</v>
      </c>
      <c r="U60" s="56">
        <v>193</v>
      </c>
      <c r="V60" s="56">
        <v>278</v>
      </c>
    </row>
    <row r="61" spans="1:22" x14ac:dyDescent="0.25">
      <c r="A61" s="56" t="s">
        <v>601</v>
      </c>
      <c r="B61" s="56">
        <v>19</v>
      </c>
      <c r="C61" s="56">
        <v>23</v>
      </c>
      <c r="D61" s="56">
        <v>26</v>
      </c>
      <c r="E61" s="56">
        <v>22.666666666666668</v>
      </c>
      <c r="F61" s="56">
        <v>23.888888888888889</v>
      </c>
      <c r="G61" s="56">
        <v>24.185185185185187</v>
      </c>
      <c r="H61" s="56">
        <v>23.58024691358025</v>
      </c>
      <c r="I61" s="56">
        <v>23.884773662551442</v>
      </c>
      <c r="J61" s="56">
        <v>23.88340192043896</v>
      </c>
      <c r="K61" s="56">
        <v>23.782807498856883</v>
      </c>
      <c r="L61" s="56">
        <v>23.850327693949094</v>
      </c>
      <c r="M61" s="56">
        <v>23.838845704414979</v>
      </c>
      <c r="N61" s="56">
        <v>23.823993632406985</v>
      </c>
      <c r="O61" s="56">
        <v>23.837722343590354</v>
      </c>
      <c r="P61" s="56">
        <v>33</v>
      </c>
      <c r="Q61" s="56">
        <v>32</v>
      </c>
      <c r="R61" s="56">
        <v>32</v>
      </c>
      <c r="S61" s="56">
        <v>38</v>
      </c>
      <c r="T61" s="56">
        <v>34</v>
      </c>
      <c r="U61" s="56">
        <v>34.666666666666664</v>
      </c>
      <c r="V61" s="56">
        <v>45</v>
      </c>
    </row>
    <row r="62" spans="1:22" x14ac:dyDescent="0.25">
      <c r="A62" s="56" t="s">
        <v>600</v>
      </c>
      <c r="B62" s="56">
        <v>3565</v>
      </c>
      <c r="C62" s="56">
        <v>3341</v>
      </c>
      <c r="D62" s="56">
        <v>3439</v>
      </c>
      <c r="E62" s="56">
        <v>3588</v>
      </c>
      <c r="F62" s="56">
        <v>3442</v>
      </c>
      <c r="G62" s="56">
        <v>3376</v>
      </c>
      <c r="H62" s="56">
        <v>3657</v>
      </c>
      <c r="I62" s="56">
        <v>4255</v>
      </c>
      <c r="J62" s="56">
        <v>4649</v>
      </c>
      <c r="K62" s="56">
        <v>4975</v>
      </c>
      <c r="L62" s="56">
        <v>4340</v>
      </c>
      <c r="M62" s="56">
        <v>3994</v>
      </c>
      <c r="N62" s="56">
        <v>4325.4759999999997</v>
      </c>
      <c r="O62" s="56">
        <v>3946.913</v>
      </c>
      <c r="P62" s="56">
        <v>4325</v>
      </c>
      <c r="Q62" s="56">
        <v>4545</v>
      </c>
      <c r="R62" s="56">
        <v>5575</v>
      </c>
      <c r="S62" s="56">
        <v>4561</v>
      </c>
      <c r="T62" s="56">
        <v>5556</v>
      </c>
      <c r="U62" s="56">
        <v>5457</v>
      </c>
      <c r="V62" s="56">
        <v>4953</v>
      </c>
    </row>
    <row r="63" spans="1:22" x14ac:dyDescent="0.25">
      <c r="A63" s="56" t="s">
        <v>618</v>
      </c>
      <c r="B63" s="56">
        <v>30635</v>
      </c>
      <c r="C63" s="56">
        <v>33261</v>
      </c>
      <c r="D63" s="56">
        <v>32965</v>
      </c>
      <c r="E63" s="56">
        <v>32294</v>
      </c>
      <c r="F63" s="56">
        <v>32356</v>
      </c>
      <c r="G63" s="56">
        <v>36404</v>
      </c>
      <c r="H63" s="56">
        <v>36479</v>
      </c>
      <c r="I63" s="56">
        <v>39912</v>
      </c>
      <c r="J63" s="56">
        <v>40353</v>
      </c>
      <c r="K63" s="56">
        <v>42331</v>
      </c>
      <c r="L63" s="56">
        <v>38934</v>
      </c>
      <c r="M63" s="56">
        <v>42938</v>
      </c>
      <c r="N63" s="56">
        <v>41311.192000000003</v>
      </c>
      <c r="O63" s="56">
        <v>41148.47</v>
      </c>
      <c r="P63" s="56">
        <v>38380</v>
      </c>
      <c r="Q63" s="56">
        <v>36832</v>
      </c>
      <c r="R63" s="56">
        <v>37838</v>
      </c>
      <c r="S63" s="56">
        <v>40996</v>
      </c>
      <c r="T63" s="56">
        <v>40518</v>
      </c>
      <c r="U63" s="56">
        <v>40635</v>
      </c>
      <c r="V63" s="56">
        <v>38887</v>
      </c>
    </row>
    <row r="64" spans="1:22" x14ac:dyDescent="0.25">
      <c r="A64" s="56" t="s">
        <v>616</v>
      </c>
      <c r="B64" s="56">
        <v>1781</v>
      </c>
      <c r="C64" s="56">
        <v>1920</v>
      </c>
      <c r="D64" s="56">
        <v>1964</v>
      </c>
      <c r="E64" s="56">
        <v>1956</v>
      </c>
      <c r="F64" s="56">
        <v>1950</v>
      </c>
      <c r="G64" s="56">
        <v>2082</v>
      </c>
      <c r="H64" s="56">
        <v>3210</v>
      </c>
      <c r="I64" s="56">
        <v>2751</v>
      </c>
      <c r="J64" s="56">
        <v>2883</v>
      </c>
      <c r="K64" s="56">
        <v>2331</v>
      </c>
      <c r="L64" s="56">
        <v>1850</v>
      </c>
      <c r="M64" s="56">
        <v>2069</v>
      </c>
      <c r="N64" s="56">
        <v>2011.9749999999999</v>
      </c>
      <c r="O64" s="56">
        <v>2446.0619999999999</v>
      </c>
      <c r="P64" s="56">
        <v>1676</v>
      </c>
      <c r="Q64" s="56">
        <v>1784</v>
      </c>
      <c r="R64" s="56">
        <v>1920</v>
      </c>
      <c r="S64" s="56">
        <v>2043</v>
      </c>
      <c r="T64" s="56">
        <v>2076.1440862162649</v>
      </c>
      <c r="U64" s="56">
        <v>2200.5357725049812</v>
      </c>
      <c r="V64" s="56">
        <v>1903</v>
      </c>
    </row>
    <row r="65" spans="1:22" x14ac:dyDescent="0.25">
      <c r="A65" s="56" t="s">
        <v>711</v>
      </c>
      <c r="B65" s="56">
        <v>319</v>
      </c>
      <c r="C65" s="56">
        <v>451</v>
      </c>
      <c r="D65" s="56">
        <v>423</v>
      </c>
      <c r="E65" s="56">
        <v>459</v>
      </c>
      <c r="F65" s="56">
        <v>582</v>
      </c>
      <c r="G65" s="56">
        <v>448</v>
      </c>
      <c r="H65" s="56">
        <v>399</v>
      </c>
      <c r="I65" s="56">
        <v>401</v>
      </c>
      <c r="J65" s="56">
        <v>412</v>
      </c>
      <c r="K65" s="56">
        <v>518</v>
      </c>
      <c r="L65" s="56">
        <v>672</v>
      </c>
      <c r="M65" s="56">
        <v>579</v>
      </c>
      <c r="N65" s="56">
        <v>572.20799999999997</v>
      </c>
      <c r="O65" s="56">
        <v>622.84400000000005</v>
      </c>
      <c r="P65" s="56">
        <v>1313</v>
      </c>
      <c r="Q65" s="56">
        <v>1477</v>
      </c>
      <c r="R65" s="56">
        <v>621</v>
      </c>
      <c r="S65" s="56">
        <v>328</v>
      </c>
      <c r="T65" s="56">
        <v>354</v>
      </c>
      <c r="U65" s="56">
        <v>418</v>
      </c>
      <c r="V65" s="56">
        <v>801</v>
      </c>
    </row>
    <row r="66" spans="1:22" x14ac:dyDescent="0.25">
      <c r="A66" s="56" t="s">
        <v>614</v>
      </c>
      <c r="B66" s="56">
        <v>7229</v>
      </c>
      <c r="C66" s="56">
        <v>7150</v>
      </c>
      <c r="D66" s="56">
        <v>7430</v>
      </c>
      <c r="E66" s="56">
        <v>7107</v>
      </c>
      <c r="F66" s="56">
        <v>6913</v>
      </c>
      <c r="G66" s="56">
        <v>7026</v>
      </c>
      <c r="H66" s="56">
        <v>6975</v>
      </c>
      <c r="I66" s="56">
        <v>7563</v>
      </c>
      <c r="J66" s="56">
        <v>7665</v>
      </c>
      <c r="K66" s="56">
        <v>7575</v>
      </c>
      <c r="L66" s="56">
        <v>6585</v>
      </c>
      <c r="M66" s="56">
        <v>7430</v>
      </c>
      <c r="N66" s="56">
        <v>8144.8620000000001</v>
      </c>
      <c r="O66" s="56">
        <v>7908.28</v>
      </c>
      <c r="P66" s="56">
        <v>7417</v>
      </c>
      <c r="Q66" s="56">
        <v>7814</v>
      </c>
      <c r="R66" s="56">
        <v>8165</v>
      </c>
      <c r="S66" s="56">
        <v>7913</v>
      </c>
      <c r="T66" s="56">
        <v>7573</v>
      </c>
      <c r="U66" s="56">
        <v>7932</v>
      </c>
      <c r="V66" s="56">
        <v>8840</v>
      </c>
    </row>
    <row r="67" spans="1:22" x14ac:dyDescent="0.25">
      <c r="A67" s="56" t="s">
        <v>712</v>
      </c>
      <c r="B67" s="56">
        <v>2171</v>
      </c>
      <c r="C67" s="56">
        <v>2328</v>
      </c>
      <c r="D67" s="56">
        <v>2107</v>
      </c>
      <c r="E67" s="56">
        <v>2434</v>
      </c>
      <c r="F67" s="56">
        <v>2283</v>
      </c>
      <c r="G67" s="56">
        <v>2483</v>
      </c>
      <c r="H67" s="56">
        <v>2391</v>
      </c>
      <c r="I67" s="56">
        <v>2198</v>
      </c>
      <c r="J67" s="56">
        <v>2365</v>
      </c>
      <c r="K67" s="56">
        <v>2057</v>
      </c>
      <c r="L67" s="56">
        <v>1312</v>
      </c>
      <c r="M67" s="56">
        <v>1880</v>
      </c>
      <c r="N67" s="56">
        <v>1906.357</v>
      </c>
      <c r="O67" s="56">
        <v>2061.0749999999998</v>
      </c>
      <c r="P67" s="56">
        <v>2130</v>
      </c>
      <c r="Q67" s="56">
        <v>2089</v>
      </c>
      <c r="R67" s="56">
        <v>1847</v>
      </c>
      <c r="S67" s="56">
        <v>1684</v>
      </c>
      <c r="T67" s="56">
        <v>2030</v>
      </c>
      <c r="U67" s="56">
        <v>2243</v>
      </c>
      <c r="V67" s="56">
        <v>2114</v>
      </c>
    </row>
    <row r="68" spans="1:22" x14ac:dyDescent="0.25">
      <c r="A68" s="56" t="s">
        <v>745</v>
      </c>
      <c r="B68" s="56">
        <v>236</v>
      </c>
      <c r="C68" s="56">
        <v>326</v>
      </c>
      <c r="D68" s="56">
        <v>356</v>
      </c>
      <c r="E68" s="56">
        <v>392</v>
      </c>
      <c r="F68" s="56">
        <v>200</v>
      </c>
      <c r="G68" s="56">
        <v>192</v>
      </c>
      <c r="H68" s="56">
        <v>235</v>
      </c>
      <c r="I68" s="56">
        <v>135</v>
      </c>
      <c r="J68" s="56">
        <v>206</v>
      </c>
      <c r="K68" s="56">
        <v>76</v>
      </c>
      <c r="L68" s="56">
        <v>136</v>
      </c>
      <c r="M68" s="56">
        <v>105</v>
      </c>
      <c r="N68" s="56" t="s">
        <v>673</v>
      </c>
      <c r="O68" s="56" t="s">
        <v>673</v>
      </c>
      <c r="P68" s="56" t="s">
        <v>673</v>
      </c>
      <c r="Q68" s="56" t="s">
        <v>673</v>
      </c>
      <c r="R68" s="56" t="s">
        <v>673</v>
      </c>
      <c r="S68" s="56" t="s">
        <v>673</v>
      </c>
      <c r="T68" s="56" t="s">
        <v>673</v>
      </c>
      <c r="U68" s="56" t="s">
        <v>673</v>
      </c>
      <c r="V68" s="56"/>
    </row>
    <row r="69" spans="1:22" x14ac:dyDescent="0.25">
      <c r="A69" s="56" t="s">
        <v>746</v>
      </c>
      <c r="B69" s="56">
        <v>1054</v>
      </c>
      <c r="C69" s="56">
        <v>1416</v>
      </c>
      <c r="D69" s="56">
        <v>1184</v>
      </c>
      <c r="E69" s="56">
        <v>1566</v>
      </c>
      <c r="F69" s="56">
        <v>1519</v>
      </c>
      <c r="G69" s="56">
        <v>1542</v>
      </c>
      <c r="H69" s="56">
        <v>1730</v>
      </c>
      <c r="I69" s="56">
        <v>976</v>
      </c>
      <c r="J69" s="56">
        <v>1111</v>
      </c>
      <c r="K69" s="56">
        <v>1108</v>
      </c>
      <c r="L69" s="56">
        <v>940</v>
      </c>
      <c r="M69" s="56">
        <v>1407</v>
      </c>
      <c r="N69" s="56">
        <v>1497</v>
      </c>
      <c r="O69" s="56">
        <v>1281</v>
      </c>
      <c r="P69" s="56">
        <v>1296</v>
      </c>
      <c r="Q69" s="56">
        <v>1251</v>
      </c>
      <c r="R69" s="56">
        <v>890</v>
      </c>
      <c r="S69" s="56">
        <v>818</v>
      </c>
      <c r="T69" s="56">
        <v>811</v>
      </c>
      <c r="U69" s="56">
        <v>1320</v>
      </c>
      <c r="V69" s="56">
        <v>1251</v>
      </c>
    </row>
    <row r="70" spans="1:22" x14ac:dyDescent="0.25">
      <c r="A70" s="56" t="s">
        <v>580</v>
      </c>
      <c r="B70" s="56">
        <v>830</v>
      </c>
      <c r="C70" s="56">
        <v>797</v>
      </c>
      <c r="D70" s="56">
        <v>811</v>
      </c>
      <c r="E70" s="56">
        <v>805</v>
      </c>
      <c r="F70" s="56">
        <v>867</v>
      </c>
      <c r="G70" s="56">
        <v>857</v>
      </c>
      <c r="H70" s="56">
        <v>992</v>
      </c>
      <c r="I70" s="56">
        <v>957</v>
      </c>
      <c r="J70" s="56">
        <v>1061</v>
      </c>
      <c r="K70" s="56">
        <v>1213</v>
      </c>
      <c r="L70" s="56">
        <v>772</v>
      </c>
      <c r="M70" s="56">
        <v>960</v>
      </c>
      <c r="N70" s="56">
        <v>1007.114</v>
      </c>
      <c r="O70" s="56">
        <v>1008.039</v>
      </c>
      <c r="P70" s="56">
        <v>885</v>
      </c>
      <c r="Q70" s="56">
        <v>1058</v>
      </c>
      <c r="R70" s="56">
        <v>1095</v>
      </c>
      <c r="S70" s="56">
        <v>928</v>
      </c>
      <c r="T70" s="56">
        <v>979</v>
      </c>
      <c r="U70" s="56">
        <v>881</v>
      </c>
      <c r="V70" s="56">
        <v>869</v>
      </c>
    </row>
    <row r="71" spans="1:22" x14ac:dyDescent="0.25">
      <c r="A71" s="56" t="s">
        <v>602</v>
      </c>
      <c r="B71" s="56">
        <v>1853</v>
      </c>
      <c r="C71" s="56">
        <v>2044</v>
      </c>
      <c r="D71" s="56">
        <v>2146</v>
      </c>
      <c r="E71" s="56">
        <v>2273</v>
      </c>
      <c r="F71" s="56">
        <v>2433</v>
      </c>
      <c r="G71" s="56">
        <v>2547</v>
      </c>
      <c r="H71" s="56">
        <v>2585</v>
      </c>
      <c r="I71" s="56">
        <v>2865</v>
      </c>
      <c r="J71" s="56">
        <v>3170</v>
      </c>
      <c r="K71" s="56">
        <v>3209</v>
      </c>
      <c r="L71" s="56">
        <v>2122</v>
      </c>
      <c r="M71" s="56">
        <v>2525</v>
      </c>
      <c r="N71" s="56">
        <v>2589.502</v>
      </c>
      <c r="O71" s="56">
        <v>2386.5929999999998</v>
      </c>
      <c r="P71" s="56">
        <v>2240</v>
      </c>
      <c r="Q71" s="56">
        <v>2262</v>
      </c>
      <c r="R71" s="56">
        <v>2318</v>
      </c>
      <c r="S71" s="56">
        <v>2501</v>
      </c>
      <c r="T71" s="56">
        <v>2527</v>
      </c>
      <c r="U71" s="56">
        <v>2722</v>
      </c>
      <c r="V71" s="56">
        <v>2646</v>
      </c>
    </row>
    <row r="72" spans="1:22" x14ac:dyDescent="0.25">
      <c r="A72" s="56" t="s">
        <v>610</v>
      </c>
      <c r="B72" s="56">
        <v>4475</v>
      </c>
      <c r="C72" s="56">
        <v>4186</v>
      </c>
      <c r="D72" s="56">
        <v>3932</v>
      </c>
      <c r="E72" s="56">
        <v>4554</v>
      </c>
      <c r="F72" s="56">
        <v>4596</v>
      </c>
      <c r="G72" s="56">
        <v>4810</v>
      </c>
      <c r="H72" s="56">
        <v>7287</v>
      </c>
      <c r="I72" s="56">
        <v>7650</v>
      </c>
      <c r="J72" s="56">
        <v>7328</v>
      </c>
      <c r="K72" s="56">
        <v>7102</v>
      </c>
      <c r="L72" s="56">
        <v>5798</v>
      </c>
      <c r="M72" s="56">
        <v>5988</v>
      </c>
      <c r="N72" s="56">
        <v>5671.4889999999996</v>
      </c>
      <c r="O72" s="56">
        <v>5153.0709999999999</v>
      </c>
      <c r="P72" s="56">
        <v>4403</v>
      </c>
      <c r="Q72" s="56">
        <v>5108</v>
      </c>
      <c r="R72" s="56">
        <v>4632</v>
      </c>
      <c r="S72" s="56">
        <v>4299</v>
      </c>
      <c r="T72" s="56">
        <v>4497</v>
      </c>
      <c r="U72" s="56">
        <v>5268</v>
      </c>
      <c r="V72" s="56">
        <v>5536</v>
      </c>
    </row>
    <row r="73" spans="1:22" x14ac:dyDescent="0.25">
      <c r="A73" s="56" t="s">
        <v>611</v>
      </c>
      <c r="B73" s="56">
        <v>306</v>
      </c>
      <c r="C73" s="56">
        <v>259</v>
      </c>
      <c r="D73" s="56">
        <v>262</v>
      </c>
      <c r="E73" s="56">
        <v>477</v>
      </c>
      <c r="F73" s="56">
        <v>722</v>
      </c>
      <c r="G73" s="56">
        <v>839</v>
      </c>
      <c r="H73" s="56">
        <v>1202</v>
      </c>
      <c r="I73" s="56">
        <v>1369</v>
      </c>
      <c r="J73" s="56">
        <v>1227</v>
      </c>
      <c r="K73" s="56">
        <v>1095</v>
      </c>
      <c r="L73" s="56">
        <v>1240</v>
      </c>
      <c r="M73" s="56">
        <v>1000</v>
      </c>
      <c r="N73" s="56">
        <v>1783.44</v>
      </c>
      <c r="O73" s="56">
        <v>1443.4380000000001</v>
      </c>
      <c r="P73" s="56">
        <v>1245</v>
      </c>
      <c r="Q73" s="56">
        <v>1605</v>
      </c>
      <c r="R73" s="56">
        <v>1824</v>
      </c>
      <c r="S73" s="56">
        <v>1765</v>
      </c>
      <c r="T73" s="56">
        <v>1986</v>
      </c>
      <c r="U73" s="56">
        <v>1965</v>
      </c>
      <c r="V73" s="56">
        <v>1808</v>
      </c>
    </row>
    <row r="74" spans="1:22" x14ac:dyDescent="0.25">
      <c r="A74" s="56" t="s">
        <v>747</v>
      </c>
      <c r="B74" s="56">
        <v>496</v>
      </c>
      <c r="C74" s="56">
        <v>671</v>
      </c>
      <c r="D74" s="56">
        <v>585</v>
      </c>
      <c r="E74" s="56">
        <v>541</v>
      </c>
      <c r="F74" s="56">
        <v>648</v>
      </c>
      <c r="G74" s="56">
        <v>599</v>
      </c>
      <c r="H74" s="56">
        <v>671</v>
      </c>
      <c r="I74" s="56">
        <v>629</v>
      </c>
      <c r="J74" s="56">
        <v>604</v>
      </c>
      <c r="K74" s="56">
        <v>663</v>
      </c>
      <c r="L74" s="56">
        <v>510</v>
      </c>
      <c r="M74" s="56">
        <v>594</v>
      </c>
      <c r="N74" s="56">
        <v>603.49400000000003</v>
      </c>
      <c r="O74" s="56">
        <v>535.43299999999999</v>
      </c>
      <c r="P74" s="56">
        <v>547</v>
      </c>
      <c r="Q74" s="56">
        <v>663</v>
      </c>
      <c r="R74" s="56">
        <v>633</v>
      </c>
      <c r="S74" s="56">
        <v>562</v>
      </c>
      <c r="T74" s="56">
        <v>556</v>
      </c>
      <c r="U74" s="56">
        <v>548</v>
      </c>
      <c r="V74" s="56">
        <v>540</v>
      </c>
    </row>
    <row r="75" spans="1:22" x14ac:dyDescent="0.25">
      <c r="A75" s="56" t="s">
        <v>597</v>
      </c>
      <c r="B75" s="56">
        <v>6563</v>
      </c>
      <c r="C75" s="56">
        <v>7001</v>
      </c>
      <c r="D75" s="56">
        <v>6812</v>
      </c>
      <c r="E75" s="56">
        <v>6766</v>
      </c>
      <c r="F75" s="56">
        <v>7605</v>
      </c>
      <c r="G75" s="56">
        <v>7565</v>
      </c>
      <c r="H75" s="56">
        <v>7723</v>
      </c>
      <c r="I75" s="56">
        <v>7486</v>
      </c>
      <c r="J75" s="56">
        <v>8674</v>
      </c>
      <c r="K75" s="56">
        <v>8960</v>
      </c>
      <c r="L75" s="56">
        <v>6462</v>
      </c>
      <c r="M75" s="56">
        <v>9287</v>
      </c>
      <c r="N75" s="56">
        <v>8979.2829999999994</v>
      </c>
      <c r="O75" s="56">
        <v>8249.9850000000006</v>
      </c>
      <c r="P75" s="56">
        <v>7995</v>
      </c>
      <c r="Q75" s="56">
        <v>7531</v>
      </c>
      <c r="R75" s="56">
        <v>7918</v>
      </c>
      <c r="S75" s="56">
        <v>6637</v>
      </c>
      <c r="T75" s="56">
        <v>7311</v>
      </c>
      <c r="U75" s="56">
        <v>7674</v>
      </c>
      <c r="V75" s="56">
        <v>7353</v>
      </c>
    </row>
    <row r="76" spans="1:22" x14ac:dyDescent="0.25">
      <c r="A76" s="56" t="s">
        <v>748</v>
      </c>
      <c r="B76" s="56">
        <v>390</v>
      </c>
      <c r="C76" s="56">
        <v>450</v>
      </c>
      <c r="D76" s="56">
        <v>459</v>
      </c>
      <c r="E76" s="56">
        <v>393</v>
      </c>
      <c r="F76" s="56">
        <v>398</v>
      </c>
      <c r="G76" s="56">
        <v>393</v>
      </c>
      <c r="H76" s="56">
        <v>432</v>
      </c>
      <c r="I76" s="56">
        <v>418</v>
      </c>
      <c r="J76" s="56">
        <v>327</v>
      </c>
      <c r="K76" s="56">
        <v>321</v>
      </c>
      <c r="L76" s="56">
        <v>273</v>
      </c>
      <c r="M76" s="56">
        <v>110</v>
      </c>
      <c r="N76" s="56">
        <v>112.902</v>
      </c>
      <c r="O76" s="56">
        <v>116.277</v>
      </c>
      <c r="P76" s="56">
        <v>118</v>
      </c>
      <c r="Q76" s="56">
        <v>121</v>
      </c>
      <c r="R76" s="56">
        <v>133</v>
      </c>
      <c r="S76" s="56">
        <v>111</v>
      </c>
      <c r="T76" s="56">
        <v>103</v>
      </c>
      <c r="U76" s="56">
        <v>119</v>
      </c>
      <c r="V76" s="56">
        <v>95</v>
      </c>
    </row>
    <row r="77" spans="1:22" x14ac:dyDescent="0.25">
      <c r="A77" s="56" t="s">
        <v>615</v>
      </c>
      <c r="B77" s="56">
        <v>6470</v>
      </c>
      <c r="C77" s="56">
        <v>5985</v>
      </c>
      <c r="D77" s="56">
        <v>6449</v>
      </c>
      <c r="E77" s="56">
        <v>6962</v>
      </c>
      <c r="F77" s="56">
        <v>7215</v>
      </c>
      <c r="G77" s="56">
        <v>7942</v>
      </c>
      <c r="H77" s="56">
        <v>8072</v>
      </c>
      <c r="I77" s="56">
        <v>9003</v>
      </c>
      <c r="J77" s="56">
        <v>10672</v>
      </c>
      <c r="K77" s="56">
        <v>11107</v>
      </c>
      <c r="L77" s="56">
        <v>9274</v>
      </c>
      <c r="M77" s="56">
        <v>9647</v>
      </c>
      <c r="N77" s="56">
        <v>8038.4769999999999</v>
      </c>
      <c r="O77" s="56">
        <v>8884.0509999999995</v>
      </c>
      <c r="P77" s="56">
        <v>8483</v>
      </c>
      <c r="Q77" s="56">
        <v>7211</v>
      </c>
      <c r="R77" s="56">
        <v>7621</v>
      </c>
      <c r="S77" s="56">
        <v>7757</v>
      </c>
      <c r="T77" s="56">
        <v>8254</v>
      </c>
      <c r="U77" s="56">
        <v>8342</v>
      </c>
      <c r="V77" s="56">
        <v>7812</v>
      </c>
    </row>
    <row r="78" spans="1:22" x14ac:dyDescent="0.25">
      <c r="A78" s="56" t="s">
        <v>749</v>
      </c>
      <c r="B78" s="56">
        <v>3552</v>
      </c>
      <c r="C78" s="56">
        <v>3314</v>
      </c>
      <c r="D78" s="56">
        <v>3135</v>
      </c>
      <c r="E78" s="56">
        <v>3231</v>
      </c>
      <c r="F78" s="56">
        <v>3848</v>
      </c>
      <c r="G78" s="56">
        <v>3329</v>
      </c>
      <c r="H78" s="56">
        <v>3368</v>
      </c>
      <c r="I78" s="56">
        <v>3338</v>
      </c>
      <c r="J78" s="56">
        <v>3130</v>
      </c>
      <c r="K78" s="56">
        <v>2952</v>
      </c>
      <c r="L78" s="56">
        <v>2416</v>
      </c>
      <c r="M78" s="56">
        <v>2756</v>
      </c>
      <c r="N78" s="56">
        <v>2665</v>
      </c>
      <c r="O78" s="56">
        <v>2588</v>
      </c>
      <c r="P78" s="56">
        <v>2260</v>
      </c>
      <c r="Q78" s="56">
        <v>2500</v>
      </c>
      <c r="R78" s="56">
        <v>2496</v>
      </c>
      <c r="S78" s="56">
        <v>2401</v>
      </c>
      <c r="T78" s="56">
        <v>2665</v>
      </c>
      <c r="U78" s="56">
        <v>2583</v>
      </c>
      <c r="V78" s="56">
        <v>2094</v>
      </c>
    </row>
    <row r="79" spans="1:22" x14ac:dyDescent="0.25">
      <c r="A79" s="56" t="s">
        <v>750</v>
      </c>
      <c r="B79" s="56">
        <v>1553</v>
      </c>
      <c r="C79" s="56">
        <v>1422</v>
      </c>
      <c r="D79" s="56">
        <v>1340</v>
      </c>
      <c r="E79" s="56">
        <v>1324</v>
      </c>
      <c r="F79" s="56">
        <v>1476</v>
      </c>
      <c r="G79" s="56">
        <v>1322</v>
      </c>
      <c r="H79" s="56">
        <v>1518</v>
      </c>
      <c r="I79" s="56">
        <v>1343</v>
      </c>
      <c r="J79" s="56">
        <v>1204</v>
      </c>
      <c r="K79" s="56">
        <v>1172</v>
      </c>
      <c r="L79" s="56">
        <v>856</v>
      </c>
      <c r="M79" s="56">
        <v>1035</v>
      </c>
      <c r="N79" s="56">
        <v>1018</v>
      </c>
      <c r="O79" s="56">
        <v>1013</v>
      </c>
      <c r="P79" s="56">
        <v>917</v>
      </c>
      <c r="Q79" s="56">
        <v>999</v>
      </c>
      <c r="R79" s="56">
        <v>1017</v>
      </c>
      <c r="S79" s="56">
        <v>984</v>
      </c>
      <c r="T79" s="56">
        <v>1085</v>
      </c>
      <c r="U79" s="56">
        <v>1092</v>
      </c>
      <c r="V79" s="56">
        <v>1047</v>
      </c>
    </row>
    <row r="80" spans="1:22" x14ac:dyDescent="0.25">
      <c r="A80" s="56" t="s">
        <v>751</v>
      </c>
      <c r="B80" s="56">
        <v>1999</v>
      </c>
      <c r="C80" s="56">
        <v>1892</v>
      </c>
      <c r="D80" s="56">
        <v>1795</v>
      </c>
      <c r="E80" s="56">
        <v>1907</v>
      </c>
      <c r="F80" s="56">
        <v>2372</v>
      </c>
      <c r="G80" s="56">
        <v>2007</v>
      </c>
      <c r="H80" s="56">
        <v>1850</v>
      </c>
      <c r="I80" s="56">
        <v>1995</v>
      </c>
      <c r="J80" s="56">
        <v>1926</v>
      </c>
      <c r="K80" s="56">
        <v>1780</v>
      </c>
      <c r="L80" s="56">
        <v>1560</v>
      </c>
      <c r="M80" s="56">
        <v>1721</v>
      </c>
      <c r="N80" s="56">
        <v>1647</v>
      </c>
      <c r="O80" s="56">
        <v>1575</v>
      </c>
      <c r="P80" s="56">
        <v>1343</v>
      </c>
      <c r="Q80" s="56">
        <v>1501</v>
      </c>
      <c r="R80" s="56">
        <v>1479</v>
      </c>
      <c r="S80" s="56">
        <v>1403</v>
      </c>
      <c r="T80" s="56">
        <v>1579</v>
      </c>
      <c r="U80" s="56">
        <v>1491</v>
      </c>
      <c r="V80" s="56">
        <v>1639</v>
      </c>
    </row>
    <row r="81" spans="1:22" x14ac:dyDescent="0.25">
      <c r="A81" s="56" t="s">
        <v>606</v>
      </c>
      <c r="B81" s="56">
        <v>4293</v>
      </c>
      <c r="C81" s="56">
        <v>4022</v>
      </c>
      <c r="D81" s="56">
        <v>3929</v>
      </c>
      <c r="E81" s="56">
        <v>3965</v>
      </c>
      <c r="F81" s="56">
        <v>4113</v>
      </c>
      <c r="G81" s="56">
        <v>3802</v>
      </c>
      <c r="H81" s="56">
        <v>3836</v>
      </c>
      <c r="I81" s="56">
        <v>3712</v>
      </c>
      <c r="J81" s="56">
        <v>3543</v>
      </c>
      <c r="K81" s="56">
        <v>3798</v>
      </c>
      <c r="L81" s="56">
        <v>3380</v>
      </c>
      <c r="M81" s="56">
        <v>3764</v>
      </c>
      <c r="N81" s="56">
        <v>3644.66</v>
      </c>
      <c r="O81" s="56">
        <v>3389.7089999999998</v>
      </c>
      <c r="P81" s="56">
        <v>3194</v>
      </c>
      <c r="Q81" s="56">
        <v>3301</v>
      </c>
      <c r="R81" s="56">
        <v>3563</v>
      </c>
      <c r="S81" s="56">
        <v>3798</v>
      </c>
      <c r="T81" s="56">
        <v>4311</v>
      </c>
      <c r="U81" s="56">
        <v>3891</v>
      </c>
      <c r="V81" s="56">
        <v>4228</v>
      </c>
    </row>
    <row r="82" spans="1:22" x14ac:dyDescent="0.25">
      <c r="A82" s="56" t="s">
        <v>752</v>
      </c>
      <c r="B82" s="56" t="s">
        <v>753</v>
      </c>
      <c r="C82" s="56" t="s">
        <v>753</v>
      </c>
      <c r="D82" s="56" t="s">
        <v>753</v>
      </c>
      <c r="E82" s="56" t="s">
        <v>753</v>
      </c>
      <c r="F82" s="56" t="s">
        <v>753</v>
      </c>
      <c r="G82" s="56" t="s">
        <v>753</v>
      </c>
      <c r="H82" s="56">
        <v>1109</v>
      </c>
      <c r="I82" s="56" t="s">
        <v>753</v>
      </c>
      <c r="J82" s="56" t="s">
        <v>753</v>
      </c>
      <c r="K82" s="56" t="s">
        <v>753</v>
      </c>
      <c r="L82" s="56" t="s">
        <v>753</v>
      </c>
      <c r="M82" s="56">
        <v>0</v>
      </c>
      <c r="N82" s="56">
        <v>0</v>
      </c>
      <c r="O82" s="56">
        <v>0</v>
      </c>
      <c r="P82" s="56" t="s">
        <v>673</v>
      </c>
      <c r="Q82" s="56" t="s">
        <v>673</v>
      </c>
      <c r="R82" s="56" t="s">
        <v>673</v>
      </c>
      <c r="S82" s="56" t="s">
        <v>673</v>
      </c>
      <c r="T82" s="56" t="s">
        <v>673</v>
      </c>
      <c r="U82" s="56" t="s">
        <v>673</v>
      </c>
      <c r="V82" s="56" t="s">
        <v>673</v>
      </c>
    </row>
    <row r="83" spans="1:22" x14ac:dyDescent="0.25">
      <c r="A83" s="56" t="s">
        <v>754</v>
      </c>
      <c r="B83" s="56">
        <v>27</v>
      </c>
      <c r="C83" s="56">
        <v>45</v>
      </c>
      <c r="D83" s="56">
        <v>60</v>
      </c>
      <c r="E83" s="56">
        <v>64</v>
      </c>
      <c r="F83" s="56">
        <v>64</v>
      </c>
      <c r="G83" s="56">
        <v>60</v>
      </c>
      <c r="H83" s="56">
        <v>56</v>
      </c>
      <c r="I83" s="56">
        <v>45</v>
      </c>
      <c r="J83" s="56">
        <v>67</v>
      </c>
      <c r="K83" s="56">
        <v>48</v>
      </c>
      <c r="L83" s="56">
        <v>33</v>
      </c>
      <c r="M83" s="56">
        <v>47</v>
      </c>
      <c r="N83" s="56">
        <v>68.403999999999996</v>
      </c>
      <c r="O83" s="56">
        <v>52.738999999999997</v>
      </c>
      <c r="P83" s="56">
        <v>45</v>
      </c>
      <c r="Q83" s="56">
        <v>21</v>
      </c>
      <c r="R83" s="56">
        <v>39.579666666666668</v>
      </c>
      <c r="S83" s="56">
        <v>35.193222222222225</v>
      </c>
      <c r="T83" s="56">
        <v>31.924296296296301</v>
      </c>
      <c r="U83" s="56">
        <v>35.565728395061733</v>
      </c>
      <c r="V83" s="56">
        <v>34.227748971193421</v>
      </c>
    </row>
    <row r="84" spans="1:22" x14ac:dyDescent="0.25">
      <c r="A84" s="56" t="s">
        <v>755</v>
      </c>
      <c r="B84" s="56" t="s">
        <v>673</v>
      </c>
      <c r="C84" s="56" t="s">
        <v>673</v>
      </c>
      <c r="D84" s="56" t="s">
        <v>673</v>
      </c>
      <c r="E84" s="56" t="s">
        <v>673</v>
      </c>
      <c r="F84" s="56" t="s">
        <v>673</v>
      </c>
      <c r="G84" s="56" t="s">
        <v>673</v>
      </c>
      <c r="H84" s="56" t="s">
        <v>673</v>
      </c>
      <c r="I84" s="56" t="s">
        <v>673</v>
      </c>
      <c r="J84" s="56" t="s">
        <v>673</v>
      </c>
      <c r="K84" s="56" t="s">
        <v>673</v>
      </c>
      <c r="L84" s="56" t="s">
        <v>673</v>
      </c>
      <c r="M84" s="56" t="s">
        <v>673</v>
      </c>
      <c r="N84" s="56" t="s">
        <v>673</v>
      </c>
      <c r="O84" s="56" t="s">
        <v>673</v>
      </c>
      <c r="P84" s="56" t="s">
        <v>673</v>
      </c>
      <c r="Q84" s="56" t="s">
        <v>673</v>
      </c>
      <c r="R84" s="56">
        <v>2E-3</v>
      </c>
      <c r="S84" s="56">
        <v>2E-3</v>
      </c>
      <c r="T84" s="56">
        <v>0</v>
      </c>
      <c r="U84" s="56">
        <v>0</v>
      </c>
      <c r="V84" s="56">
        <v>0</v>
      </c>
    </row>
    <row r="85" spans="1:22" x14ac:dyDescent="0.25">
      <c r="A85" s="56" t="s">
        <v>603</v>
      </c>
      <c r="B85" s="56">
        <v>2539</v>
      </c>
      <c r="C85" s="56">
        <v>2403</v>
      </c>
      <c r="D85" s="56">
        <v>1821</v>
      </c>
      <c r="E85" s="56">
        <v>2363</v>
      </c>
      <c r="F85" s="56">
        <v>2177</v>
      </c>
      <c r="G85" s="56">
        <v>2453</v>
      </c>
      <c r="H85" s="56">
        <v>2998</v>
      </c>
      <c r="I85" s="56">
        <v>2832</v>
      </c>
      <c r="J85" s="56">
        <v>3034</v>
      </c>
      <c r="K85" s="56">
        <v>3324</v>
      </c>
      <c r="L85" s="56">
        <v>3067</v>
      </c>
      <c r="M85" s="56">
        <v>3313</v>
      </c>
      <c r="N85" s="56">
        <v>3450.7829999999999</v>
      </c>
      <c r="O85" s="56">
        <v>3413.0513333333338</v>
      </c>
      <c r="P85" s="56">
        <v>3263.7777777777778</v>
      </c>
      <c r="Q85" s="56">
        <v>3375.8707037037038</v>
      </c>
      <c r="R85" s="56">
        <v>3350.8999382716047</v>
      </c>
      <c r="S85" s="56">
        <v>3330.182806584362</v>
      </c>
      <c r="T85" s="56">
        <v>3352.3178161865567</v>
      </c>
      <c r="U85" s="56">
        <v>3344.4668536808413</v>
      </c>
      <c r="V85" s="56">
        <v>3342.3224921505871</v>
      </c>
    </row>
    <row r="86" spans="1:22" x14ac:dyDescent="0.25">
      <c r="A86" s="56" t="s">
        <v>756</v>
      </c>
      <c r="B86" s="56">
        <v>272</v>
      </c>
      <c r="C86" s="56">
        <v>306</v>
      </c>
      <c r="D86" s="56">
        <v>328</v>
      </c>
      <c r="E86" s="56">
        <v>350</v>
      </c>
      <c r="F86" s="56">
        <v>402</v>
      </c>
      <c r="G86" s="56">
        <v>546</v>
      </c>
      <c r="H86" s="56">
        <v>695</v>
      </c>
      <c r="I86" s="56">
        <v>758</v>
      </c>
      <c r="J86" s="56">
        <v>844</v>
      </c>
      <c r="K86" s="56">
        <v>961</v>
      </c>
      <c r="L86" s="56">
        <v>888</v>
      </c>
      <c r="M86" s="56">
        <v>1069</v>
      </c>
      <c r="N86" s="56">
        <v>1188.7829999999999</v>
      </c>
      <c r="O86" s="56">
        <v>1184.7180000000001</v>
      </c>
      <c r="P86" s="56">
        <v>1019</v>
      </c>
      <c r="Q86" s="56">
        <v>1130.8336666666667</v>
      </c>
      <c r="R86" s="56">
        <v>1111.517222222222</v>
      </c>
      <c r="S86" s="56">
        <v>1087.1169629629628</v>
      </c>
      <c r="T86" s="56">
        <v>1109.8226172839504</v>
      </c>
      <c r="U86" s="56">
        <v>1102.8189341563784</v>
      </c>
      <c r="V86" s="56">
        <v>1099.9195048010972</v>
      </c>
    </row>
    <row r="87" spans="1:22" x14ac:dyDescent="0.25">
      <c r="A87" s="56" t="s">
        <v>757</v>
      </c>
      <c r="B87" s="56">
        <v>2267</v>
      </c>
      <c r="C87" s="56">
        <v>2097</v>
      </c>
      <c r="D87" s="56">
        <v>1493</v>
      </c>
      <c r="E87" s="56">
        <v>2013</v>
      </c>
      <c r="F87" s="56">
        <v>1775</v>
      </c>
      <c r="G87" s="56">
        <v>1907</v>
      </c>
      <c r="H87" s="56">
        <v>2303</v>
      </c>
      <c r="I87" s="56">
        <v>2074</v>
      </c>
      <c r="J87" s="56">
        <v>2190</v>
      </c>
      <c r="K87" s="56">
        <v>2363</v>
      </c>
      <c r="L87" s="56">
        <v>2179</v>
      </c>
      <c r="M87" s="56">
        <v>2244</v>
      </c>
      <c r="N87" s="56">
        <v>2262</v>
      </c>
      <c r="O87" s="56">
        <v>2228.3333333333335</v>
      </c>
      <c r="P87" s="56">
        <v>2244.7777777777778</v>
      </c>
      <c r="Q87" s="56">
        <v>2245.037037037037</v>
      </c>
      <c r="R87" s="56">
        <v>2239.3827160493825</v>
      </c>
      <c r="S87" s="56">
        <v>2243.0658436213994</v>
      </c>
      <c r="T87" s="56">
        <v>2242.4951989026063</v>
      </c>
      <c r="U87" s="56">
        <v>2241.6479195244628</v>
      </c>
      <c r="V87" s="56">
        <v>2242.4029873494896</v>
      </c>
    </row>
    <row r="88" spans="1:22" x14ac:dyDescent="0.25">
      <c r="A88" s="56" t="s">
        <v>608</v>
      </c>
      <c r="B88" s="56">
        <v>1010</v>
      </c>
      <c r="C88" s="56">
        <v>977</v>
      </c>
      <c r="D88" s="56">
        <v>855</v>
      </c>
      <c r="E88" s="56">
        <v>803.5</v>
      </c>
      <c r="F88" s="56">
        <v>752</v>
      </c>
      <c r="G88" s="56">
        <v>672</v>
      </c>
      <c r="H88" s="56">
        <v>887</v>
      </c>
      <c r="I88" s="56">
        <v>888</v>
      </c>
      <c r="J88" s="56">
        <v>1045</v>
      </c>
      <c r="K88" s="56">
        <v>1288</v>
      </c>
      <c r="L88" s="56">
        <v>897</v>
      </c>
      <c r="M88" s="56">
        <v>1236</v>
      </c>
      <c r="N88" s="56">
        <v>934.41899999999998</v>
      </c>
      <c r="O88" s="56">
        <v>863.45799999999997</v>
      </c>
      <c r="P88" s="56">
        <v>730</v>
      </c>
      <c r="Q88" s="56">
        <v>796</v>
      </c>
      <c r="R88" s="56">
        <v>790</v>
      </c>
      <c r="S88" s="56">
        <v>723</v>
      </c>
      <c r="T88" s="56">
        <v>793</v>
      </c>
      <c r="U88" s="56">
        <v>813</v>
      </c>
      <c r="V88" s="56">
        <v>855</v>
      </c>
    </row>
    <row r="89" spans="1:22" x14ac:dyDescent="0.25">
      <c r="A89" s="56" t="s">
        <v>607</v>
      </c>
      <c r="B89" s="56">
        <v>4257</v>
      </c>
      <c r="C89" s="56">
        <v>4715</v>
      </c>
      <c r="D89" s="56">
        <v>4720</v>
      </c>
      <c r="E89" s="56">
        <v>4773</v>
      </c>
      <c r="F89" s="56">
        <v>5126</v>
      </c>
      <c r="G89" s="56">
        <v>5772</v>
      </c>
      <c r="H89" s="56">
        <v>6903</v>
      </c>
      <c r="I89" s="56">
        <v>6481</v>
      </c>
      <c r="J89" s="56">
        <v>7153</v>
      </c>
      <c r="K89" s="56">
        <v>7390</v>
      </c>
      <c r="L89" s="56">
        <v>4248</v>
      </c>
      <c r="M89" s="56">
        <v>7339</v>
      </c>
      <c r="N89" s="56">
        <v>5664.9579999999996</v>
      </c>
      <c r="O89" s="56">
        <v>4040.3809999999999</v>
      </c>
      <c r="P89" s="56">
        <v>4680</v>
      </c>
      <c r="Q89" s="56">
        <v>5256</v>
      </c>
      <c r="R89" s="56">
        <v>5851</v>
      </c>
      <c r="S89" s="56">
        <v>5634</v>
      </c>
      <c r="T89" s="56">
        <v>5095</v>
      </c>
      <c r="U89" s="56">
        <v>4332</v>
      </c>
      <c r="V89" s="56">
        <v>5413</v>
      </c>
    </row>
    <row r="90" spans="1:22" x14ac:dyDescent="0.25">
      <c r="A90" s="56" t="s">
        <v>713</v>
      </c>
      <c r="B90" s="56">
        <v>1155</v>
      </c>
      <c r="C90" s="56">
        <v>1293</v>
      </c>
      <c r="D90" s="56">
        <v>1487</v>
      </c>
      <c r="E90" s="56">
        <v>1529</v>
      </c>
      <c r="F90" s="56">
        <v>1550</v>
      </c>
      <c r="G90" s="56">
        <v>1678</v>
      </c>
      <c r="H90" s="56">
        <v>1816</v>
      </c>
      <c r="I90" s="56">
        <v>1527</v>
      </c>
      <c r="J90" s="56">
        <v>1771</v>
      </c>
      <c r="K90" s="56">
        <v>1591</v>
      </c>
      <c r="L90" s="56">
        <v>1356</v>
      </c>
      <c r="M90" s="56">
        <v>1570</v>
      </c>
      <c r="N90" s="56">
        <v>1436.694</v>
      </c>
      <c r="O90" s="56">
        <v>1626.2929999999999</v>
      </c>
      <c r="P90" s="56">
        <v>1637</v>
      </c>
      <c r="Q90" s="56">
        <v>1750</v>
      </c>
      <c r="R90" s="56">
        <v>1680</v>
      </c>
      <c r="S90" s="56">
        <v>1654</v>
      </c>
      <c r="T90" s="56">
        <v>1671</v>
      </c>
      <c r="U90" s="56">
        <v>2124</v>
      </c>
      <c r="V90" s="56">
        <v>1761</v>
      </c>
    </row>
    <row r="91" spans="1:22" x14ac:dyDescent="0.25">
      <c r="A91" s="56" t="s">
        <v>714</v>
      </c>
      <c r="B91" s="56">
        <v>1108</v>
      </c>
      <c r="C91" s="56">
        <v>1316</v>
      </c>
      <c r="D91" s="56">
        <v>1730</v>
      </c>
      <c r="E91" s="56">
        <v>1818</v>
      </c>
      <c r="F91" s="56">
        <v>1922</v>
      </c>
      <c r="G91" s="56">
        <v>1894</v>
      </c>
      <c r="H91" s="56">
        <v>1921</v>
      </c>
      <c r="I91" s="56">
        <v>1832</v>
      </c>
      <c r="J91" s="56">
        <v>1931</v>
      </c>
      <c r="K91" s="56">
        <v>1695</v>
      </c>
      <c r="L91" s="56">
        <v>1618</v>
      </c>
      <c r="M91" s="56">
        <v>1544</v>
      </c>
      <c r="N91" s="56">
        <v>1612.751</v>
      </c>
      <c r="O91" s="56">
        <v>1580.3140000000001</v>
      </c>
      <c r="P91" s="56">
        <v>1508</v>
      </c>
      <c r="Q91" s="56">
        <v>1543</v>
      </c>
      <c r="R91" s="56">
        <v>1471</v>
      </c>
      <c r="S91" s="56">
        <v>1519</v>
      </c>
      <c r="T91" s="56">
        <v>1619</v>
      </c>
      <c r="U91" s="56">
        <v>1539</v>
      </c>
      <c r="V91" s="56">
        <v>1439</v>
      </c>
    </row>
    <row r="92" spans="1:22" x14ac:dyDescent="0.25">
      <c r="A92" s="56" t="s">
        <v>758</v>
      </c>
      <c r="B92" s="56" t="s">
        <v>673</v>
      </c>
      <c r="C92" s="56" t="s">
        <v>673</v>
      </c>
      <c r="D92" s="56" t="s">
        <v>673</v>
      </c>
      <c r="E92" s="56" t="s">
        <v>673</v>
      </c>
      <c r="F92" s="56" t="s">
        <v>673</v>
      </c>
      <c r="G92" s="56" t="s">
        <v>673</v>
      </c>
      <c r="H92" s="56">
        <v>1038</v>
      </c>
      <c r="I92" s="56" t="s">
        <v>673</v>
      </c>
      <c r="J92" s="56" t="s">
        <v>673</v>
      </c>
      <c r="K92" s="56" t="s">
        <v>673</v>
      </c>
      <c r="L92" s="56" t="s">
        <v>753</v>
      </c>
      <c r="M92" s="56">
        <v>0</v>
      </c>
      <c r="N92" s="56" t="s">
        <v>673</v>
      </c>
      <c r="O92" s="56" t="s">
        <v>673</v>
      </c>
      <c r="P92" s="56" t="s">
        <v>673</v>
      </c>
      <c r="Q92" s="56" t="s">
        <v>673</v>
      </c>
      <c r="R92" s="56" t="s">
        <v>673</v>
      </c>
      <c r="S92" s="56" t="s">
        <v>673</v>
      </c>
      <c r="T92" s="56" t="s">
        <v>673</v>
      </c>
      <c r="U92" s="56" t="s">
        <v>673</v>
      </c>
      <c r="V92" s="56" t="s">
        <v>673</v>
      </c>
    </row>
    <row r="93" spans="1:22" x14ac:dyDescent="0.25">
      <c r="A93" s="56" t="s">
        <v>759</v>
      </c>
      <c r="B93" s="56">
        <v>940</v>
      </c>
      <c r="C93" s="56">
        <v>931</v>
      </c>
      <c r="D93" s="56">
        <v>807</v>
      </c>
      <c r="E93" s="56">
        <v>930</v>
      </c>
      <c r="F93" s="56">
        <v>978</v>
      </c>
      <c r="G93" s="56">
        <v>833</v>
      </c>
      <c r="H93" s="56">
        <v>1147</v>
      </c>
      <c r="I93" s="56">
        <v>1056</v>
      </c>
      <c r="J93" s="56">
        <v>949</v>
      </c>
      <c r="K93" s="56">
        <v>1048</v>
      </c>
      <c r="L93" s="56">
        <v>1027</v>
      </c>
      <c r="M93" s="56">
        <v>990</v>
      </c>
      <c r="N93" s="56">
        <v>883.87099999999998</v>
      </c>
      <c r="O93" s="56">
        <v>990.94500000000005</v>
      </c>
      <c r="P93" s="56">
        <v>1102</v>
      </c>
      <c r="Q93" s="56">
        <v>909</v>
      </c>
      <c r="R93" s="56">
        <v>590</v>
      </c>
      <c r="S93" s="56">
        <v>781</v>
      </c>
      <c r="T93" s="56">
        <v>972</v>
      </c>
      <c r="U93" s="56">
        <v>900</v>
      </c>
      <c r="V93" s="56">
        <v>945</v>
      </c>
    </row>
    <row r="94" spans="1:22" x14ac:dyDescent="0.25">
      <c r="A94" s="56" t="s">
        <v>760</v>
      </c>
      <c r="B94" s="56">
        <v>2112</v>
      </c>
      <c r="C94" s="56">
        <v>2616</v>
      </c>
      <c r="D94" s="56">
        <v>2663</v>
      </c>
      <c r="E94" s="56">
        <v>2593</v>
      </c>
      <c r="F94" s="56">
        <v>2380</v>
      </c>
      <c r="G94" s="56">
        <v>2395</v>
      </c>
      <c r="H94" s="56">
        <v>2454</v>
      </c>
      <c r="I94" s="56">
        <v>2856</v>
      </c>
      <c r="J94" s="56">
        <v>2427</v>
      </c>
      <c r="K94" s="56">
        <v>2636</v>
      </c>
      <c r="L94" s="56" t="s">
        <v>673</v>
      </c>
      <c r="M94" s="56" t="s">
        <v>673</v>
      </c>
      <c r="N94" s="56" t="s">
        <v>673</v>
      </c>
      <c r="O94" s="56" t="s">
        <v>673</v>
      </c>
      <c r="P94" s="56" t="s">
        <v>673</v>
      </c>
      <c r="Q94" s="56" t="s">
        <v>673</v>
      </c>
      <c r="R94" s="56" t="s">
        <v>673</v>
      </c>
      <c r="S94" s="56" t="s">
        <v>673</v>
      </c>
      <c r="T94" s="56" t="s">
        <v>673</v>
      </c>
      <c r="U94" s="56" t="s">
        <v>673</v>
      </c>
      <c r="V94" s="56" t="s">
        <v>673</v>
      </c>
    </row>
    <row r="95" spans="1:22" x14ac:dyDescent="0.25">
      <c r="A95" s="56" t="s">
        <v>761</v>
      </c>
      <c r="B95" s="56">
        <v>1202</v>
      </c>
      <c r="C95" s="56">
        <v>1212</v>
      </c>
      <c r="D95" s="56">
        <v>855</v>
      </c>
      <c r="E95" s="56">
        <v>913</v>
      </c>
      <c r="F95" s="56" t="s">
        <v>673</v>
      </c>
      <c r="G95" s="56" t="s">
        <v>673</v>
      </c>
      <c r="H95" s="56" t="s">
        <v>673</v>
      </c>
      <c r="I95" s="56" t="s">
        <v>673</v>
      </c>
      <c r="J95" s="56" t="s">
        <v>673</v>
      </c>
      <c r="K95" s="56" t="s">
        <v>673</v>
      </c>
      <c r="L95" s="56" t="s">
        <v>673</v>
      </c>
      <c r="M95" s="56" t="s">
        <v>673</v>
      </c>
      <c r="N95" s="56" t="s">
        <v>673</v>
      </c>
      <c r="O95" s="56" t="s">
        <v>673</v>
      </c>
      <c r="P95" s="56" t="s">
        <v>673</v>
      </c>
      <c r="Q95" s="56" t="s">
        <v>673</v>
      </c>
      <c r="R95" s="56" t="s">
        <v>673</v>
      </c>
      <c r="S95" s="56" t="s">
        <v>673</v>
      </c>
      <c r="T95" s="56" t="s">
        <v>673</v>
      </c>
      <c r="U95" s="56" t="s">
        <v>673</v>
      </c>
      <c r="V95" s="56" t="s">
        <v>673</v>
      </c>
    </row>
    <row r="96" spans="1:22" x14ac:dyDescent="0.25">
      <c r="A96" s="56" t="s">
        <v>619</v>
      </c>
      <c r="B96" s="56">
        <v>3087</v>
      </c>
      <c r="C96" s="56">
        <v>2801</v>
      </c>
      <c r="D96" s="56">
        <v>3000</v>
      </c>
      <c r="E96" s="56">
        <v>3280</v>
      </c>
      <c r="F96" s="56">
        <v>3273</v>
      </c>
      <c r="G96" s="56">
        <v>3452</v>
      </c>
      <c r="H96" s="56">
        <v>3712</v>
      </c>
      <c r="I96" s="56">
        <v>3305</v>
      </c>
      <c r="J96" s="56">
        <v>3177</v>
      </c>
      <c r="K96" s="56">
        <v>3421</v>
      </c>
      <c r="L96" s="56">
        <v>2953</v>
      </c>
      <c r="M96" s="56">
        <v>2970</v>
      </c>
      <c r="N96" s="56">
        <v>2994</v>
      </c>
      <c r="O96" s="56">
        <v>3021</v>
      </c>
      <c r="P96" s="56">
        <v>2995</v>
      </c>
      <c r="Q96" s="56">
        <v>3682</v>
      </c>
      <c r="R96" s="56">
        <v>3310</v>
      </c>
      <c r="S96" s="56">
        <v>3398</v>
      </c>
      <c r="T96" s="56">
        <v>3762</v>
      </c>
      <c r="U96" s="56">
        <v>3489</v>
      </c>
      <c r="V96" s="56">
        <v>3610</v>
      </c>
    </row>
    <row r="97" spans="1:22" x14ac:dyDescent="0.25">
      <c r="A97" s="56" t="s">
        <v>574</v>
      </c>
      <c r="B97" s="56">
        <v>5395</v>
      </c>
      <c r="C97" s="56">
        <v>5072</v>
      </c>
      <c r="D97" s="56">
        <v>4923</v>
      </c>
      <c r="E97" s="56">
        <v>4705</v>
      </c>
      <c r="F97" s="56">
        <v>5025</v>
      </c>
      <c r="G97" s="56">
        <v>5196</v>
      </c>
      <c r="H97" s="56">
        <v>5027</v>
      </c>
      <c r="I97" s="56">
        <v>5067</v>
      </c>
      <c r="J97" s="56">
        <v>4599</v>
      </c>
      <c r="K97" s="56">
        <v>4555</v>
      </c>
      <c r="L97" s="56">
        <v>4189</v>
      </c>
      <c r="M97" s="56">
        <v>4435</v>
      </c>
      <c r="N97" s="56">
        <v>4542.317</v>
      </c>
      <c r="O97" s="56">
        <v>4292.5889999999999</v>
      </c>
      <c r="P97" s="56">
        <v>4768</v>
      </c>
      <c r="Q97" s="56">
        <v>4956</v>
      </c>
      <c r="R97" s="56">
        <v>4637</v>
      </c>
      <c r="S97" s="56">
        <v>4933</v>
      </c>
      <c r="T97" s="56">
        <v>4927</v>
      </c>
      <c r="U97" s="56">
        <v>5079</v>
      </c>
      <c r="V97" s="56">
        <v>4720</v>
      </c>
    </row>
    <row r="98" spans="1:22" x14ac:dyDescent="0.25">
      <c r="A98" s="56" t="s">
        <v>715</v>
      </c>
      <c r="B98" s="56">
        <v>2204</v>
      </c>
      <c r="C98" s="56">
        <v>2148</v>
      </c>
      <c r="D98" s="56">
        <v>2297</v>
      </c>
      <c r="E98" s="56">
        <v>2437</v>
      </c>
      <c r="F98" s="56">
        <v>2409</v>
      </c>
      <c r="G98" s="56">
        <v>2499</v>
      </c>
      <c r="H98" s="56">
        <v>2504</v>
      </c>
      <c r="I98" s="56">
        <v>2692</v>
      </c>
      <c r="J98" s="56">
        <v>2633</v>
      </c>
      <c r="K98" s="56">
        <v>2233</v>
      </c>
      <c r="L98" s="56">
        <v>2519.3333333333335</v>
      </c>
      <c r="M98" s="56">
        <v>2461.7777777777778</v>
      </c>
      <c r="N98" s="56">
        <v>2404.7037037037039</v>
      </c>
      <c r="O98" s="56">
        <v>2461.9382716049386</v>
      </c>
      <c r="P98" s="56">
        <v>2442.8065843621403</v>
      </c>
      <c r="Q98" s="56">
        <v>2436.4828532235947</v>
      </c>
      <c r="R98" s="56">
        <v>2447.0759030635581</v>
      </c>
      <c r="S98" s="56">
        <v>2442.121780216431</v>
      </c>
      <c r="T98" s="56">
        <v>2441.8935121678614</v>
      </c>
      <c r="U98" s="56">
        <v>2443.6970651492834</v>
      </c>
      <c r="V98" s="56">
        <v>2442.5707858445253</v>
      </c>
    </row>
    <row r="99" spans="1:22" x14ac:dyDescent="0.25">
      <c r="A99" s="56" t="s">
        <v>620</v>
      </c>
      <c r="B99" s="56">
        <v>227</v>
      </c>
      <c r="C99" s="56">
        <v>281</v>
      </c>
      <c r="D99" s="56">
        <v>291</v>
      </c>
      <c r="E99" s="56">
        <v>347</v>
      </c>
      <c r="F99" s="56">
        <v>328</v>
      </c>
      <c r="G99" s="56">
        <v>361</v>
      </c>
      <c r="H99" s="56">
        <v>343</v>
      </c>
      <c r="I99" s="56">
        <v>321</v>
      </c>
      <c r="J99" s="56">
        <v>327</v>
      </c>
      <c r="K99" s="56">
        <v>295</v>
      </c>
      <c r="L99" s="56">
        <v>255</v>
      </c>
      <c r="M99" s="56">
        <v>224</v>
      </c>
      <c r="N99" s="56">
        <v>188.91499999999999</v>
      </c>
      <c r="O99" s="56">
        <v>162.49</v>
      </c>
      <c r="P99" s="56">
        <v>158</v>
      </c>
      <c r="Q99" s="56">
        <v>190</v>
      </c>
      <c r="R99" s="56">
        <v>210</v>
      </c>
      <c r="S99" s="56">
        <v>184</v>
      </c>
      <c r="T99" s="56">
        <v>191</v>
      </c>
      <c r="U99" s="56">
        <v>163</v>
      </c>
      <c r="V99" s="56">
        <v>153</v>
      </c>
    </row>
    <row r="100" spans="1:22" x14ac:dyDescent="0.25">
      <c r="A100" s="56" t="s">
        <v>598</v>
      </c>
      <c r="B100" s="56">
        <v>1885</v>
      </c>
      <c r="C100" s="56">
        <v>1881</v>
      </c>
      <c r="D100" s="56">
        <v>1858</v>
      </c>
      <c r="E100" s="56">
        <v>2074</v>
      </c>
      <c r="F100" s="56">
        <v>2012</v>
      </c>
      <c r="G100" s="56">
        <v>1994</v>
      </c>
      <c r="H100" s="56">
        <v>2084</v>
      </c>
      <c r="I100" s="56">
        <v>2184</v>
      </c>
      <c r="J100" s="56">
        <v>2117</v>
      </c>
      <c r="K100" s="56">
        <v>2328</v>
      </c>
      <c r="L100" s="56">
        <v>1931</v>
      </c>
      <c r="M100" s="56">
        <v>1976</v>
      </c>
      <c r="N100" s="56">
        <v>2131.127</v>
      </c>
      <c r="O100" s="56">
        <v>2016.605</v>
      </c>
      <c r="P100" s="56">
        <v>2126</v>
      </c>
      <c r="Q100" s="56">
        <v>2158</v>
      </c>
      <c r="R100" s="56">
        <v>2116</v>
      </c>
      <c r="S100" s="56">
        <v>2165</v>
      </c>
      <c r="T100" s="56">
        <v>1946</v>
      </c>
      <c r="U100" s="56">
        <v>1852</v>
      </c>
      <c r="V100" s="56">
        <v>2162</v>
      </c>
    </row>
    <row r="101" spans="1:22" x14ac:dyDescent="0.25">
      <c r="A101" s="56" t="s">
        <v>762</v>
      </c>
      <c r="B101" s="56">
        <v>533</v>
      </c>
      <c r="C101" s="56">
        <v>698</v>
      </c>
      <c r="D101" s="56">
        <v>538</v>
      </c>
      <c r="E101" s="56">
        <v>530</v>
      </c>
      <c r="F101" s="56">
        <v>459</v>
      </c>
      <c r="G101" s="56">
        <v>504</v>
      </c>
      <c r="H101" s="56">
        <v>534</v>
      </c>
      <c r="I101" s="56">
        <v>477</v>
      </c>
      <c r="J101" s="56">
        <v>493</v>
      </c>
      <c r="K101" s="56">
        <v>580</v>
      </c>
      <c r="L101" s="56">
        <v>569</v>
      </c>
      <c r="M101" s="56">
        <v>681</v>
      </c>
      <c r="N101" s="56">
        <v>688.23</v>
      </c>
      <c r="O101" s="56">
        <v>745.49599999999998</v>
      </c>
      <c r="P101" s="56">
        <v>638</v>
      </c>
      <c r="Q101" s="56">
        <v>805</v>
      </c>
      <c r="R101" s="56">
        <v>845</v>
      </c>
      <c r="S101" s="56">
        <v>787</v>
      </c>
      <c r="T101" s="56">
        <v>847</v>
      </c>
      <c r="U101" s="56">
        <v>705</v>
      </c>
      <c r="V101" s="56">
        <v>732</v>
      </c>
    </row>
    <row r="102" spans="1:22" x14ac:dyDescent="0.25">
      <c r="A102" s="56" t="s">
        <v>763</v>
      </c>
      <c r="B102" s="56">
        <v>684</v>
      </c>
      <c r="C102" s="56">
        <v>768</v>
      </c>
      <c r="D102" s="56">
        <v>756</v>
      </c>
      <c r="E102" s="56">
        <v>871</v>
      </c>
      <c r="F102" s="56">
        <v>900</v>
      </c>
      <c r="G102" s="56">
        <v>906</v>
      </c>
      <c r="H102" s="56">
        <v>891</v>
      </c>
      <c r="I102" s="56">
        <v>914</v>
      </c>
      <c r="J102" s="56">
        <v>919</v>
      </c>
      <c r="K102" s="56">
        <v>904</v>
      </c>
      <c r="L102" s="56">
        <v>953</v>
      </c>
      <c r="M102" s="56">
        <v>1365</v>
      </c>
      <c r="N102" s="56">
        <v>1439.579</v>
      </c>
      <c r="O102" s="56">
        <v>1294.9079999999999</v>
      </c>
      <c r="P102" s="56">
        <v>1012</v>
      </c>
      <c r="Q102" s="56">
        <v>1006</v>
      </c>
      <c r="R102" s="56">
        <v>1017</v>
      </c>
      <c r="S102" s="56">
        <v>1062</v>
      </c>
      <c r="T102" s="56">
        <v>1128</v>
      </c>
      <c r="U102" s="56">
        <v>1221</v>
      </c>
      <c r="V102" s="56">
        <v>1312</v>
      </c>
    </row>
    <row r="103" spans="1:22" x14ac:dyDescent="0.25">
      <c r="A103" s="56" t="s">
        <v>764</v>
      </c>
      <c r="B103" s="56">
        <v>644</v>
      </c>
      <c r="C103" s="56">
        <v>549</v>
      </c>
      <c r="D103" s="56">
        <v>598</v>
      </c>
      <c r="E103" s="56">
        <v>597</v>
      </c>
      <c r="F103" s="56">
        <v>629</v>
      </c>
      <c r="G103" s="56">
        <v>617</v>
      </c>
      <c r="H103" s="56">
        <v>976</v>
      </c>
      <c r="I103" s="56">
        <v>941</v>
      </c>
      <c r="J103" s="56">
        <v>1283</v>
      </c>
      <c r="K103" s="56">
        <v>847</v>
      </c>
      <c r="L103" s="56">
        <v>455</v>
      </c>
      <c r="M103" s="56">
        <v>733</v>
      </c>
      <c r="N103" s="56">
        <v>1245.403</v>
      </c>
      <c r="O103" s="56">
        <v>1115.1010000000001</v>
      </c>
      <c r="P103" s="56">
        <v>673</v>
      </c>
      <c r="Q103" s="56">
        <v>618</v>
      </c>
      <c r="R103" s="56">
        <v>613</v>
      </c>
      <c r="S103" s="56">
        <v>732</v>
      </c>
      <c r="T103" s="56">
        <v>773</v>
      </c>
      <c r="U103" s="56">
        <v>1004</v>
      </c>
      <c r="V103" s="56">
        <v>736</v>
      </c>
    </row>
    <row r="104" spans="1:22" x14ac:dyDescent="0.25">
      <c r="A104" s="56" t="s">
        <v>612</v>
      </c>
      <c r="B104" s="56">
        <v>10298</v>
      </c>
      <c r="C104" s="56">
        <v>10334</v>
      </c>
      <c r="D104" s="56">
        <v>9849</v>
      </c>
      <c r="E104" s="56">
        <v>10336</v>
      </c>
      <c r="F104" s="56">
        <v>10655</v>
      </c>
      <c r="G104" s="56">
        <v>10771</v>
      </c>
      <c r="H104" s="56">
        <v>10684</v>
      </c>
      <c r="I104" s="56">
        <v>11381</v>
      </c>
      <c r="J104" s="56">
        <v>12747</v>
      </c>
      <c r="K104" s="56">
        <v>12434</v>
      </c>
      <c r="L104" s="56">
        <v>10211</v>
      </c>
      <c r="M104" s="56">
        <v>10828</v>
      </c>
      <c r="N104" s="56">
        <v>10808.023999999999</v>
      </c>
      <c r="O104" s="56">
        <v>10696.163</v>
      </c>
      <c r="P104" s="56">
        <v>9900</v>
      </c>
      <c r="Q104" s="56">
        <v>10138</v>
      </c>
      <c r="R104" s="56">
        <v>10947</v>
      </c>
      <c r="S104" s="56">
        <v>10956</v>
      </c>
      <c r="T104" s="56">
        <v>11268</v>
      </c>
      <c r="U104" s="56">
        <v>11224</v>
      </c>
      <c r="V104" s="56">
        <v>11797</v>
      </c>
    </row>
    <row r="105" spans="1:22" x14ac:dyDescent="0.25">
      <c r="A105" s="56" t="s">
        <v>716</v>
      </c>
      <c r="B105" s="56">
        <v>1272</v>
      </c>
      <c r="C105" s="56">
        <v>1296</v>
      </c>
      <c r="D105" s="56">
        <v>953</v>
      </c>
      <c r="E105" s="56">
        <v>1220</v>
      </c>
      <c r="F105" s="56">
        <v>1028</v>
      </c>
      <c r="G105" s="56">
        <v>1317</v>
      </c>
      <c r="H105" s="56">
        <v>1059</v>
      </c>
      <c r="I105" s="56">
        <v>1068</v>
      </c>
      <c r="J105" s="56">
        <v>1191</v>
      </c>
      <c r="K105" s="56">
        <v>1069</v>
      </c>
      <c r="L105" s="56">
        <v>825</v>
      </c>
      <c r="M105" s="56">
        <v>993</v>
      </c>
      <c r="N105" s="56">
        <v>1102.242</v>
      </c>
      <c r="O105" s="56">
        <v>845.57100000000003</v>
      </c>
      <c r="P105" s="56">
        <v>764</v>
      </c>
      <c r="Q105" s="56">
        <v>971</v>
      </c>
      <c r="R105" s="56">
        <v>1035</v>
      </c>
      <c r="S105" s="56">
        <v>1051</v>
      </c>
      <c r="T105" s="56">
        <v>1105</v>
      </c>
      <c r="U105" s="56">
        <v>1100</v>
      </c>
      <c r="V105" s="56">
        <v>1070</v>
      </c>
    </row>
    <row r="106" spans="1:22" x14ac:dyDescent="0.25">
      <c r="A106" s="56" t="s">
        <v>599</v>
      </c>
      <c r="B106" s="56">
        <v>1335</v>
      </c>
      <c r="C106" s="56">
        <v>1352</v>
      </c>
      <c r="D106" s="56">
        <v>1359</v>
      </c>
      <c r="E106" s="56">
        <v>1447</v>
      </c>
      <c r="F106" s="56">
        <v>1459</v>
      </c>
      <c r="G106" s="56">
        <v>1633</v>
      </c>
      <c r="H106" s="56">
        <v>1807</v>
      </c>
      <c r="I106" s="56">
        <v>1850</v>
      </c>
      <c r="J106" s="56">
        <v>1855</v>
      </c>
      <c r="K106" s="56">
        <v>1841</v>
      </c>
      <c r="L106" s="56">
        <v>1739</v>
      </c>
      <c r="M106" s="56">
        <v>1772</v>
      </c>
      <c r="N106" s="56">
        <v>1797.597</v>
      </c>
      <c r="O106" s="56">
        <v>1765.2829999999999</v>
      </c>
      <c r="P106" s="56">
        <v>1760</v>
      </c>
      <c r="Q106" s="56">
        <v>1791</v>
      </c>
      <c r="R106" s="56">
        <v>1835</v>
      </c>
      <c r="S106" s="56">
        <v>2022</v>
      </c>
      <c r="T106" s="56">
        <v>1953</v>
      </c>
      <c r="U106" s="56">
        <v>1907</v>
      </c>
      <c r="V106" s="56">
        <v>1896</v>
      </c>
    </row>
    <row r="107" spans="1:22" x14ac:dyDescent="0.25">
      <c r="A107" s="56" t="s">
        <v>617</v>
      </c>
      <c r="B107" s="56">
        <v>1324</v>
      </c>
      <c r="C107" s="56">
        <v>1429</v>
      </c>
      <c r="D107" s="56">
        <v>1339</v>
      </c>
      <c r="E107" s="56">
        <v>1465</v>
      </c>
      <c r="F107" s="56">
        <v>1744</v>
      </c>
      <c r="G107" s="56">
        <v>1518</v>
      </c>
      <c r="H107" s="56">
        <v>2205</v>
      </c>
      <c r="I107" s="56">
        <v>1809</v>
      </c>
      <c r="J107" s="56">
        <v>1763</v>
      </c>
      <c r="K107" s="56">
        <v>1678</v>
      </c>
      <c r="L107" s="56">
        <v>1599</v>
      </c>
      <c r="M107" s="56">
        <v>1740</v>
      </c>
      <c r="N107" s="56">
        <v>1709.991</v>
      </c>
      <c r="O107" s="56">
        <v>1697.9280000000001</v>
      </c>
      <c r="P107" s="56">
        <v>1852</v>
      </c>
      <c r="Q107" s="56">
        <v>1753</v>
      </c>
      <c r="R107" s="56">
        <v>1793</v>
      </c>
      <c r="S107" s="56">
        <v>1749</v>
      </c>
      <c r="T107" s="56">
        <v>1765</v>
      </c>
      <c r="U107" s="56">
        <v>1769</v>
      </c>
      <c r="V107" s="56">
        <v>2138</v>
      </c>
    </row>
    <row r="108" spans="1:22" x14ac:dyDescent="0.25">
      <c r="A108" s="56" t="s">
        <v>765</v>
      </c>
      <c r="B108" s="56">
        <v>2551</v>
      </c>
      <c r="C108" s="56">
        <v>2562</v>
      </c>
      <c r="D108" s="56">
        <v>2690</v>
      </c>
      <c r="E108" s="56">
        <v>2421</v>
      </c>
      <c r="F108" s="56">
        <v>2574</v>
      </c>
      <c r="G108" s="56">
        <v>2258</v>
      </c>
      <c r="H108" s="56">
        <v>2349</v>
      </c>
      <c r="I108" s="56">
        <v>2226</v>
      </c>
      <c r="J108" s="56">
        <v>2253</v>
      </c>
      <c r="K108" s="56">
        <v>2041</v>
      </c>
      <c r="L108" s="56">
        <v>1209</v>
      </c>
      <c r="M108" s="56">
        <v>1281</v>
      </c>
      <c r="N108" s="56">
        <v>1294.068</v>
      </c>
      <c r="O108" s="56">
        <v>1264.3969999999999</v>
      </c>
      <c r="P108" s="56">
        <v>1257</v>
      </c>
      <c r="Q108" s="56">
        <v>1228</v>
      </c>
      <c r="R108" s="56">
        <v>1210</v>
      </c>
      <c r="S108" s="56">
        <v>1284</v>
      </c>
      <c r="T108" s="56">
        <v>1373</v>
      </c>
      <c r="U108" s="56">
        <v>1251</v>
      </c>
      <c r="V108" s="56">
        <v>1357</v>
      </c>
    </row>
    <row r="109" spans="1:22" x14ac:dyDescent="0.25">
      <c r="A109" s="56" t="s">
        <v>766</v>
      </c>
      <c r="B109" s="56" t="s">
        <v>673</v>
      </c>
      <c r="C109" s="56" t="s">
        <v>673</v>
      </c>
      <c r="D109" s="56" t="s">
        <v>673</v>
      </c>
      <c r="E109" s="56">
        <v>269</v>
      </c>
      <c r="F109" s="56">
        <v>157</v>
      </c>
      <c r="G109" s="56">
        <v>175</v>
      </c>
      <c r="H109" s="56">
        <v>233</v>
      </c>
      <c r="I109" s="56">
        <v>288</v>
      </c>
      <c r="J109" s="56">
        <v>369</v>
      </c>
      <c r="K109" s="56">
        <v>482</v>
      </c>
      <c r="L109" s="56">
        <v>315</v>
      </c>
      <c r="M109" s="56">
        <v>349</v>
      </c>
      <c r="N109" s="56">
        <v>413.99900000000002</v>
      </c>
      <c r="O109" s="56">
        <v>338.43099999999998</v>
      </c>
      <c r="P109" s="56">
        <v>277</v>
      </c>
      <c r="Q109" s="56">
        <v>186</v>
      </c>
      <c r="R109" s="56">
        <v>198</v>
      </c>
      <c r="S109" s="56">
        <v>176</v>
      </c>
      <c r="T109" s="56">
        <v>186</v>
      </c>
      <c r="U109" s="56">
        <v>174</v>
      </c>
      <c r="V109" s="56">
        <v>143</v>
      </c>
    </row>
    <row r="110" spans="1:22" x14ac:dyDescent="0.25">
      <c r="A110" s="56" t="s">
        <v>767</v>
      </c>
      <c r="B110" s="56">
        <v>475</v>
      </c>
      <c r="C110" s="56">
        <v>240</v>
      </c>
      <c r="D110" s="56">
        <v>276</v>
      </c>
      <c r="E110" s="56">
        <v>268</v>
      </c>
      <c r="F110" s="56">
        <v>281</v>
      </c>
      <c r="G110" s="56">
        <v>296</v>
      </c>
      <c r="H110" s="56">
        <v>379</v>
      </c>
      <c r="I110" s="56">
        <v>400</v>
      </c>
      <c r="J110" s="56">
        <v>532</v>
      </c>
      <c r="K110" s="56">
        <v>553</v>
      </c>
      <c r="L110" s="56">
        <v>396</v>
      </c>
      <c r="M110" s="56">
        <v>534</v>
      </c>
      <c r="N110" s="56">
        <v>517.97199999999998</v>
      </c>
      <c r="O110" s="56">
        <v>504.26299999999998</v>
      </c>
      <c r="P110" s="56">
        <v>415</v>
      </c>
      <c r="Q110" s="56">
        <v>542</v>
      </c>
      <c r="R110" s="56">
        <v>382</v>
      </c>
      <c r="S110" s="56">
        <v>374</v>
      </c>
      <c r="T110" s="56">
        <v>421</v>
      </c>
      <c r="U110" s="56">
        <v>545</v>
      </c>
      <c r="V110" s="56">
        <v>407</v>
      </c>
    </row>
    <row r="111" spans="1:22" x14ac:dyDescent="0.25">
      <c r="A111" s="56" t="s">
        <v>613</v>
      </c>
      <c r="B111" s="56">
        <v>1829</v>
      </c>
      <c r="C111" s="56">
        <v>2051</v>
      </c>
      <c r="D111" s="56">
        <v>2128</v>
      </c>
      <c r="E111" s="56">
        <v>2002</v>
      </c>
      <c r="F111" s="56">
        <v>2122</v>
      </c>
      <c r="G111" s="56">
        <v>2282</v>
      </c>
      <c r="H111" s="56">
        <v>2633</v>
      </c>
      <c r="I111" s="56">
        <v>3086</v>
      </c>
      <c r="J111" s="56">
        <v>2362</v>
      </c>
      <c r="K111" s="56">
        <v>2129</v>
      </c>
      <c r="L111" s="56">
        <v>2349</v>
      </c>
      <c r="M111" s="56">
        <v>2782</v>
      </c>
      <c r="N111" s="56">
        <v>3016.527</v>
      </c>
      <c r="O111" s="56">
        <v>2904.1</v>
      </c>
      <c r="P111" s="56">
        <v>3209</v>
      </c>
      <c r="Q111" s="56">
        <v>3047</v>
      </c>
      <c r="R111" s="56">
        <v>3079</v>
      </c>
      <c r="S111" s="56">
        <v>3443</v>
      </c>
      <c r="T111" s="56">
        <v>3568</v>
      </c>
      <c r="U111" s="56">
        <v>3685</v>
      </c>
      <c r="V111" s="56">
        <v>3179</v>
      </c>
    </row>
    <row r="112" spans="1:22" x14ac:dyDescent="0.25">
      <c r="A112" s="56" t="s">
        <v>768</v>
      </c>
      <c r="B112" s="56">
        <v>688</v>
      </c>
      <c r="C112" s="56">
        <v>697</v>
      </c>
      <c r="D112" s="56">
        <v>643</v>
      </c>
      <c r="E112" s="56">
        <v>702</v>
      </c>
      <c r="F112" s="56">
        <v>657</v>
      </c>
      <c r="G112" s="56">
        <v>726</v>
      </c>
      <c r="H112" s="56">
        <v>840</v>
      </c>
      <c r="I112" s="56">
        <v>782</v>
      </c>
      <c r="J112" s="56">
        <v>677</v>
      </c>
      <c r="K112" s="56">
        <v>652</v>
      </c>
      <c r="L112" s="56">
        <v>603</v>
      </c>
      <c r="M112" s="56">
        <v>692</v>
      </c>
      <c r="N112" s="56">
        <v>697.89</v>
      </c>
      <c r="O112" s="56">
        <v>600.82600000000002</v>
      </c>
      <c r="P112" s="56">
        <v>629</v>
      </c>
      <c r="Q112" s="56">
        <v>595</v>
      </c>
      <c r="R112" s="56">
        <v>635</v>
      </c>
      <c r="S112" s="56">
        <v>617</v>
      </c>
      <c r="T112" s="56">
        <v>490</v>
      </c>
      <c r="U112" s="56">
        <v>677</v>
      </c>
      <c r="V112" s="56">
        <v>615</v>
      </c>
    </row>
    <row r="113" spans="1:22" x14ac:dyDescent="0.25">
      <c r="A113" s="56" t="s">
        <v>769</v>
      </c>
      <c r="B113" s="56">
        <v>114</v>
      </c>
      <c r="C113" s="56">
        <v>101</v>
      </c>
      <c r="D113" s="56">
        <v>91</v>
      </c>
      <c r="E113" s="56">
        <v>160</v>
      </c>
      <c r="F113" s="56">
        <v>150</v>
      </c>
      <c r="G113" s="56">
        <v>185</v>
      </c>
      <c r="H113" s="56">
        <v>321</v>
      </c>
      <c r="I113" s="56">
        <v>388</v>
      </c>
      <c r="J113" s="56">
        <v>438</v>
      </c>
      <c r="K113" s="56">
        <v>358</v>
      </c>
      <c r="L113" s="56">
        <v>430</v>
      </c>
      <c r="M113" s="56">
        <v>1061</v>
      </c>
      <c r="N113" s="56">
        <v>1394.95</v>
      </c>
      <c r="O113" s="56">
        <v>839.78599999999994</v>
      </c>
      <c r="P113" s="56">
        <v>744</v>
      </c>
      <c r="Q113" s="56">
        <v>1102</v>
      </c>
      <c r="R113" s="56">
        <v>880</v>
      </c>
      <c r="S113" s="56">
        <v>859</v>
      </c>
      <c r="T113" s="56">
        <v>731</v>
      </c>
      <c r="U113" s="56">
        <v>933</v>
      </c>
      <c r="V113" s="56">
        <v>905</v>
      </c>
    </row>
    <row r="114" spans="1:22" x14ac:dyDescent="0.25">
      <c r="A114" s="56" t="s">
        <v>609</v>
      </c>
      <c r="B114" s="56">
        <v>683.15485185185173</v>
      </c>
      <c r="C114" s="56">
        <v>683.23788888888885</v>
      </c>
      <c r="D114" s="56">
        <v>684.73166666666657</v>
      </c>
      <c r="E114" s="56">
        <v>681.495</v>
      </c>
      <c r="F114" s="56">
        <v>683.48699999999997</v>
      </c>
      <c r="G114" s="56">
        <v>689.21299999999997</v>
      </c>
      <c r="H114" s="56">
        <v>680.16700000000003</v>
      </c>
      <c r="I114" s="56">
        <v>676.86500000000001</v>
      </c>
      <c r="J114" s="56">
        <v>657.33100000000002</v>
      </c>
      <c r="K114" s="56">
        <v>650.23</v>
      </c>
      <c r="L114" s="56">
        <v>636.42499999999995</v>
      </c>
      <c r="M114" s="56">
        <v>635.20100000000002</v>
      </c>
      <c r="N114" s="56">
        <v>638.74199999999996</v>
      </c>
      <c r="O114" s="56">
        <v>638.83000000000004</v>
      </c>
      <c r="P114" s="56">
        <v>673</v>
      </c>
      <c r="Q114" s="56">
        <v>717</v>
      </c>
      <c r="R114" s="56">
        <v>722</v>
      </c>
      <c r="S114" s="56">
        <v>770</v>
      </c>
      <c r="T114" s="56">
        <v>813</v>
      </c>
      <c r="U114" s="56">
        <v>799</v>
      </c>
      <c r="V114" s="56">
        <v>760</v>
      </c>
    </row>
  </sheetData>
  <mergeCells count="29">
    <mergeCell ref="B4:B5"/>
    <mergeCell ref="C4:C5"/>
    <mergeCell ref="D4:D5"/>
    <mergeCell ref="E4:E5"/>
    <mergeCell ref="X4:X5"/>
    <mergeCell ref="I4:I5"/>
    <mergeCell ref="J4:J5"/>
    <mergeCell ref="F4:F5"/>
    <mergeCell ref="G4:G5"/>
    <mergeCell ref="H4:H5"/>
    <mergeCell ref="AD4:AD5"/>
    <mergeCell ref="R4:R5"/>
    <mergeCell ref="S4:S5"/>
    <mergeCell ref="T4:T5"/>
    <mergeCell ref="U4:U5"/>
    <mergeCell ref="Y4:Y5"/>
    <mergeCell ref="K4:K5"/>
    <mergeCell ref="AB4:AB5"/>
    <mergeCell ref="AC4:AC5"/>
    <mergeCell ref="P4:P5"/>
    <mergeCell ref="Q4:Q5"/>
    <mergeCell ref="L4:L5"/>
    <mergeCell ref="M4:M5"/>
    <mergeCell ref="N4:N5"/>
    <mergeCell ref="O4:O5"/>
    <mergeCell ref="Z4:Z5"/>
    <mergeCell ref="AA4:AA5"/>
    <mergeCell ref="V4:V5"/>
    <mergeCell ref="W4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Försättsblad</vt:lpstr>
      <vt:lpstr>Bansek_Branschutvecklingstal</vt:lpstr>
      <vt:lpstr>Bansek</vt:lpstr>
      <vt:lpstr>EVA_Sampers</vt:lpstr>
      <vt:lpstr>TEN tec</vt:lpstr>
      <vt:lpstr>Statistik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Wikström Petter, PLep</dc:creator>
  <cp:lastModifiedBy>Wikström Petter, PLep</cp:lastModifiedBy>
  <dcterms:created xsi:type="dcterms:W3CDTF">2024-02-21T13:30:27Z</dcterms:created>
  <dcterms:modified xsi:type="dcterms:W3CDTF">2024-02-27T15:27:35Z</dcterms:modified>
</cp:coreProperties>
</file>